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sldx" ContentType="application/vnd.openxmlformats-officedocument.presentationml.slide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228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Angela.Leet\Desktop\"/>
    </mc:Choice>
  </mc:AlternateContent>
  <xr:revisionPtr revIDLastSave="0" documentId="8_{6832A057-F62C-4724-9AC0-693A06411766}" xr6:coauthVersionLast="34" xr6:coauthVersionMax="34" xr10:uidLastSave="{00000000-0000-0000-0000-000000000000}"/>
  <bookViews>
    <workbookView xWindow="0" yWindow="0" windowWidth="28800" windowHeight="11625" firstSheet="1" activeTab="3" xr2:uid="{00000000-000D-0000-FFFF-FFFF00000000}"/>
  </bookViews>
  <sheets>
    <sheet name="Overview" sheetId="6" r:id="rId1"/>
    <sheet name="Notes" sheetId="7" r:id="rId2"/>
    <sheet name="System Matix" sheetId="1" r:id="rId3"/>
    <sheet name="Revenue Forecast" sheetId="3" r:id="rId4"/>
    <sheet name="Profit Calculator" sheetId="2" r:id="rId5"/>
    <sheet name="Marketing  Events" sheetId="4" r:id="rId6"/>
    <sheet name="Roles &amp; Responsabilities" sheetId="5" r:id="rId7"/>
  </sheets>
  <calcPr calcId="179017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1" i="3" l="1"/>
  <c r="B12" i="3"/>
  <c r="C12" i="3" s="1"/>
  <c r="C32" i="3" s="1"/>
  <c r="C10" i="3"/>
  <c r="C9" i="3"/>
  <c r="C8" i="3"/>
  <c r="E22" i="3"/>
  <c r="D15" i="3"/>
  <c r="D16" i="3"/>
  <c r="C7" i="3"/>
  <c r="C6" i="3"/>
  <c r="C5" i="3"/>
  <c r="B17" i="3"/>
  <c r="D17" i="3"/>
  <c r="D32" i="3"/>
  <c r="B31" i="3"/>
  <c r="F31" i="3" s="1"/>
  <c r="F32" i="3" s="1"/>
  <c r="F30" i="3"/>
  <c r="F29" i="3"/>
  <c r="F28" i="3"/>
  <c r="F27" i="3"/>
  <c r="F26" i="3"/>
  <c r="B24" i="3"/>
  <c r="E24" i="3"/>
  <c r="E32" i="3"/>
  <c r="E23" i="3"/>
  <c r="E21" i="3"/>
  <c r="E20" i="3"/>
  <c r="E19" i="3"/>
  <c r="D14" i="3"/>
  <c r="J6" i="3"/>
  <c r="C4" i="3"/>
  <c r="D15" i="2"/>
  <c r="D27" i="2"/>
  <c r="D35" i="2" s="1"/>
  <c r="B15" i="2"/>
  <c r="B27" i="2"/>
  <c r="B35" i="2"/>
  <c r="B32" i="3"/>
  <c r="G32" i="3" l="1"/>
  <c r="I3" i="3" s="1"/>
  <c r="J3" i="3" s="1"/>
  <c r="K6" i="3" s="1"/>
</calcChain>
</file>

<file path=xl/sharedStrings.xml><?xml version="1.0" encoding="utf-8"?>
<sst xmlns="http://schemas.openxmlformats.org/spreadsheetml/2006/main" count="281" uniqueCount="182">
  <si>
    <t>OVERVIEW</t>
  </si>
  <si>
    <t>SALES</t>
  </si>
  <si>
    <t>ESTIMATING</t>
  </si>
  <si>
    <t>JOB ADMIN</t>
  </si>
  <si>
    <t>ACCOUNTING</t>
  </si>
  <si>
    <t>MANAGER:</t>
  </si>
  <si>
    <t xml:space="preserve">Not utilising WIP reports - need to discuss with their accountant the benefits of using and reading reports at the EOM to give greater understanding of business.  </t>
  </si>
  <si>
    <t>SYSTEM:</t>
  </si>
  <si>
    <t>END OF MONTH:</t>
  </si>
  <si>
    <t>Numbers for</t>
  </si>
  <si>
    <t>Strategies for each area</t>
  </si>
  <si>
    <t>day / wk / month</t>
  </si>
  <si>
    <t>current</t>
  </si>
  <si>
    <t>90 days</t>
  </si>
  <si>
    <t>Leads</t>
  </si>
  <si>
    <t>NOTE! Anything in green has been formulated</t>
  </si>
  <si>
    <t>x</t>
  </si>
  <si>
    <t>if you change the numbers in yellow it will automatically</t>
  </si>
  <si>
    <t>update your converions.</t>
  </si>
  <si>
    <t>conv. Rate %</t>
  </si>
  <si>
    <t>Happy Hunting</t>
  </si>
  <si>
    <t>equals</t>
  </si>
  <si>
    <t>Customers</t>
  </si>
  <si>
    <t>Average sale</t>
  </si>
  <si>
    <t># of transactions</t>
  </si>
  <si>
    <t>Turnover</t>
  </si>
  <si>
    <t>Margin</t>
  </si>
  <si>
    <t>Profit</t>
  </si>
  <si>
    <t>Projected revenue</t>
  </si>
  <si>
    <t>May</t>
  </si>
  <si>
    <t>Client</t>
  </si>
  <si>
    <t>Total</t>
  </si>
  <si>
    <t>Gand Total</t>
  </si>
  <si>
    <t>Calendar for year 2014 (Australia)</t>
  </si>
  <si>
    <t>January</t>
  </si>
  <si>
    <t>February</t>
  </si>
  <si>
    <t>March</t>
  </si>
  <si>
    <t>April</t>
  </si>
  <si>
    <t>Su</t>
  </si>
  <si>
    <t>Mo</t>
  </si>
  <si>
    <t>Tu</t>
  </si>
  <si>
    <t>We</t>
  </si>
  <si>
    <t>Th</t>
  </si>
  <si>
    <t>Fr</t>
  </si>
  <si>
    <t>Sa</t>
  </si>
  <si>
    <t>June</t>
  </si>
  <si>
    <t>July</t>
  </si>
  <si>
    <t>August</t>
  </si>
  <si>
    <t>September</t>
  </si>
  <si>
    <t>October</t>
  </si>
  <si>
    <t>November</t>
  </si>
  <si>
    <t>December</t>
  </si>
  <si>
    <t>Homeshow Promotions</t>
  </si>
  <si>
    <t>Shopping Centre Promotion</t>
  </si>
  <si>
    <t>Website  Links</t>
  </si>
  <si>
    <t>Training</t>
  </si>
  <si>
    <t>Define who can help you when they can help you and how they will communciate to you.</t>
  </si>
  <si>
    <t xml:space="preserve">Role &amp; Respnosability </t>
  </si>
  <si>
    <t>Estimating</t>
  </si>
  <si>
    <t>Sales</t>
  </si>
  <si>
    <t>Administration</t>
  </si>
  <si>
    <t>Supervisor</t>
  </si>
  <si>
    <t>Supplier contacts</t>
  </si>
  <si>
    <t xml:space="preserve">Master Franchisee </t>
  </si>
  <si>
    <t>The traffic light report below can help you maintain focus on</t>
  </si>
  <si>
    <t>Projects that require follow up and will help in weekly meetings</t>
  </si>
  <si>
    <t>Your Organization chart</t>
  </si>
  <si>
    <t xml:space="preserve"> </t>
  </si>
  <si>
    <t>LANE COVE</t>
  </si>
  <si>
    <t>Doing well in sales folder; entering all contacts and RFQ's.  Need to review template &amp; special paragraphs to get full use out of Sales Folders.</t>
  </si>
  <si>
    <t>Has a good understanding of estimating cost centres etc. More won jobs will gauge accuracy of templates.</t>
  </si>
  <si>
    <t>Need to go back through this section.  As only a few jobs, the need now is to properly close off and finalise.</t>
  </si>
  <si>
    <t>Processing of accounts is good.  Always up to date with bank reconciliations.  Time will create even further experience.  Could do with a better understanding of business/tax requirements.</t>
  </si>
  <si>
    <t xml:space="preserve"> Always on time with EOM reports. Need to provide via email contracts &amp; variations as they happen.</t>
  </si>
  <si>
    <t xml:space="preserve">Has the ability to navigate and logically think through most problems.  Some assistance required, this relates to my comment in Accounting and understanding basic book keeping.. </t>
  </si>
  <si>
    <t xml:space="preserve"> More involve projects will help expand knowledge base.</t>
  </si>
  <si>
    <t>Overview and Discussion Paper:</t>
  </si>
  <si>
    <t xml:space="preserve">What would you change in the New Year / What would you do differently? </t>
  </si>
  <si>
    <t xml:space="preserve">Margin fluctuations can be upside of 16% and will be dependent on the market </t>
  </si>
  <si>
    <t>Manpower:</t>
  </si>
  <si>
    <t>Given the forecast in revenue do you have enough manpower to enable you to  run your projects?</t>
  </si>
  <si>
    <t xml:space="preserve">Define revenue forecast and align marketing strategy to the same. </t>
  </si>
  <si>
    <t xml:space="preserve">a meeting with  myself to flush out the best strategy in this area and how this will be funded </t>
  </si>
  <si>
    <t>in the early stages. We can keep costs to a minimum if we share these events with Franchisees close by.</t>
  </si>
  <si>
    <t xml:space="preserve">Home Shows: We will most likely be attending the HIA, Better Homes and Gardens </t>
  </si>
  <si>
    <t xml:space="preserve">and the Rouse Hill Home shows </t>
  </si>
  <si>
    <t>service providers and suppliers alike.</t>
  </si>
  <si>
    <t>Suppliers:</t>
  </si>
  <si>
    <t>optimize the support from our partnerships</t>
  </si>
  <si>
    <t>Who do you need outside those suppliers that we already have in place?</t>
  </si>
  <si>
    <t>Goals for 2014</t>
  </si>
  <si>
    <t>Personal</t>
  </si>
  <si>
    <t>Business</t>
  </si>
  <si>
    <t>1/ Company car early in 2014</t>
  </si>
  <si>
    <r>
      <t>Revenue forecas</t>
    </r>
    <r>
      <rPr>
        <u/>
        <sz val="9"/>
        <color theme="1"/>
        <rFont val="Calibri"/>
        <family val="2"/>
        <scheme val="minor"/>
      </rPr>
      <t>t: 2014</t>
    </r>
  </si>
  <si>
    <r>
      <rPr>
        <b/>
        <sz val="9"/>
        <color theme="1"/>
        <rFont val="Calibri"/>
        <family val="2"/>
        <scheme val="minor"/>
      </rPr>
      <t>Pipe line activity: what months do we need to fill in?</t>
    </r>
    <r>
      <rPr>
        <sz val="9"/>
        <color theme="1"/>
        <rFont val="Calibri"/>
        <family val="2"/>
        <scheme val="minor"/>
      </rPr>
      <t xml:space="preserve"> (Refer revenue forecast and marketing strategy) </t>
    </r>
  </si>
  <si>
    <r>
      <rPr>
        <b/>
        <sz val="9"/>
        <color theme="1"/>
        <rFont val="Calibri"/>
        <family val="2"/>
        <scheme val="minor"/>
      </rPr>
      <t>Will you have enough HOW?</t>
    </r>
    <r>
      <rPr>
        <sz val="9"/>
        <color theme="1"/>
        <rFont val="Calibri"/>
        <family val="2"/>
        <scheme val="minor"/>
      </rPr>
      <t xml:space="preserve"> Yes.</t>
    </r>
  </si>
  <si>
    <r>
      <t>Ø</t>
    </r>
    <r>
      <rPr>
        <sz val="7"/>
        <color theme="1"/>
        <rFont val="Times New Roman"/>
        <family val="1"/>
      </rPr>
      <t xml:space="preserve">  </t>
    </r>
    <r>
      <rPr>
        <sz val="9"/>
        <color theme="1"/>
        <rFont val="Calibri"/>
        <family val="2"/>
        <scheme val="minor"/>
      </rPr>
      <t>Administration       supporting him in each of these areas a recruitment strategy is needed</t>
    </r>
  </si>
  <si>
    <r>
      <t>Ø</t>
    </r>
    <r>
      <rPr>
        <sz val="7"/>
        <color theme="1"/>
        <rFont val="Times New Roman"/>
        <family val="1"/>
      </rPr>
      <t xml:space="preserve">  </t>
    </r>
    <r>
      <rPr>
        <sz val="9"/>
        <color theme="1"/>
        <rFont val="Calibri"/>
        <family val="2"/>
        <scheme val="minor"/>
      </rPr>
      <t xml:space="preserve">Accounting               Lisa and I will be there to assist and train when required </t>
    </r>
  </si>
  <si>
    <r>
      <t>Marketing:</t>
    </r>
    <r>
      <rPr>
        <b/>
        <sz val="9"/>
        <color theme="1"/>
        <rFont val="Calibri"/>
        <family val="2"/>
        <scheme val="minor"/>
      </rPr>
      <t xml:space="preserve">            </t>
    </r>
  </si>
  <si>
    <r>
      <rPr>
        <b/>
        <sz val="9"/>
        <color theme="1"/>
        <rFont val="Calibri"/>
        <family val="2"/>
        <scheme val="minor"/>
      </rPr>
      <t>Web site:</t>
    </r>
    <r>
      <rPr>
        <sz val="9"/>
        <color theme="1"/>
        <rFont val="Calibri"/>
        <family val="2"/>
        <scheme val="minor"/>
      </rPr>
      <t xml:space="preserve"> Mark will be looking into Website optimisation training and web links with supporting </t>
    </r>
  </si>
  <si>
    <r>
      <rPr>
        <b/>
        <sz val="9"/>
        <color theme="1"/>
        <rFont val="Calibri"/>
        <family val="2"/>
        <scheme val="minor"/>
      </rPr>
      <t>Relationships:</t>
    </r>
    <r>
      <rPr>
        <sz val="9"/>
        <color theme="1"/>
        <rFont val="Calibri"/>
        <family val="2"/>
        <scheme val="minor"/>
      </rPr>
      <t xml:space="preserve">  Mark will continue with the supplier networking days so that we can </t>
    </r>
  </si>
  <si>
    <t>could lead to very exciting and rewarding finish to the year along with the year ahead.</t>
  </si>
  <si>
    <r>
      <rPr>
        <b/>
        <sz val="9"/>
        <color theme="1"/>
        <rFont val="Calibri"/>
        <family val="2"/>
        <scheme val="minor"/>
      </rPr>
      <t>Overview 2013:</t>
    </r>
    <r>
      <rPr>
        <sz val="9"/>
        <color theme="1"/>
        <rFont val="Calibri"/>
        <family val="2"/>
        <scheme val="minor"/>
      </rPr>
      <t xml:space="preserve"> A poor result for the business and the need to establish a foundation in sales conversion  </t>
    </r>
  </si>
  <si>
    <t>Omars ability to source work is one of the best however he is in desperate need os a sales person.</t>
  </si>
  <si>
    <r>
      <rPr>
        <b/>
        <sz val="9"/>
        <color theme="1"/>
        <rFont val="Calibri"/>
        <family val="2"/>
        <scheme val="minor"/>
      </rPr>
      <t>How has the year panned out?</t>
    </r>
    <r>
      <rPr>
        <sz val="9"/>
        <color theme="1"/>
        <rFont val="Calibri"/>
        <family val="2"/>
        <scheme val="minor"/>
      </rPr>
      <t xml:space="preserve"> After operating for 2 yrs plus Omar has the back of house knowledge to run </t>
    </r>
  </si>
  <si>
    <t>a very succesful business; it s solely dependant on SALES!</t>
  </si>
  <si>
    <t xml:space="preserve">we have already seen a turnaround in conversion and the 2014 target although quite soft </t>
  </si>
  <si>
    <t>AGM</t>
  </si>
  <si>
    <r>
      <rPr>
        <b/>
        <sz val="9"/>
        <color theme="1"/>
        <rFont val="Calibri"/>
        <family val="2"/>
        <scheme val="minor"/>
      </rPr>
      <t>Did you hit revenue targets? If not why not?</t>
    </r>
    <r>
      <rPr>
        <sz val="9"/>
        <color theme="1"/>
        <rFont val="Calibri"/>
        <family val="2"/>
        <scheme val="minor"/>
      </rPr>
      <t xml:space="preserve"> The annual target was not met; with a new approach to sales</t>
    </r>
  </si>
  <si>
    <t>is going to need Omar and his sales team to be focused and organised in order to meet the target.</t>
  </si>
  <si>
    <r>
      <rPr>
        <b/>
        <sz val="9"/>
        <color theme="1"/>
        <rFont val="Calibri"/>
        <family val="2"/>
        <scheme val="minor"/>
      </rPr>
      <t>What went well?</t>
    </r>
    <r>
      <rPr>
        <sz val="9"/>
        <color theme="1"/>
        <rFont val="Calibri"/>
        <family val="2"/>
        <scheme val="minor"/>
      </rPr>
      <t xml:space="preserve"> It is fair to say Omar has worked very hard tthoughout the year and has </t>
    </r>
  </si>
  <si>
    <t>learnt the business systems as reviewed in the System Matrix.</t>
  </si>
  <si>
    <t xml:space="preserve">Omar has achieved a solid foundation of leads from which revenue can be derived early in the </t>
  </si>
  <si>
    <t>business grow and repay the persistance shown by Omar.</t>
  </si>
  <si>
    <t>New Year giving the business early cash flow into 2014 and a start we are all looking for to see this</t>
  </si>
  <si>
    <t>Set aside a more structured approach to training within the sales arena as this is the challenge</t>
  </si>
  <si>
    <t>in 2014 to remedy the poor conversion of sales leads.</t>
  </si>
  <si>
    <r>
      <rPr>
        <b/>
        <sz val="9"/>
        <color theme="1"/>
        <rFont val="Calibri"/>
        <family val="2"/>
        <scheme val="minor"/>
      </rPr>
      <t>Forecast:</t>
    </r>
    <r>
      <rPr>
        <sz val="9"/>
        <color theme="1"/>
        <rFont val="Calibri"/>
        <family val="2"/>
        <scheme val="minor"/>
      </rPr>
      <t xml:space="preserve"> $810,000 annually, $67,500 per month</t>
    </r>
  </si>
  <si>
    <t>Leads required: 102+ requiring a conversion ratio of 10% or better (refer Profit calculator)</t>
  </si>
  <si>
    <r>
      <t>Ø</t>
    </r>
    <r>
      <rPr>
        <sz val="7"/>
        <color theme="1"/>
        <rFont val="Times New Roman"/>
        <family val="1"/>
      </rPr>
      <t xml:space="preserve">  </t>
    </r>
    <r>
      <rPr>
        <sz val="9"/>
        <color theme="1"/>
        <rFont val="Calibri"/>
        <family val="2"/>
        <scheme val="minor"/>
      </rPr>
      <t>Sales                        Omar will need to recruit in this area and determine who will be</t>
    </r>
  </si>
  <si>
    <r>
      <t>Ø</t>
    </r>
    <r>
      <rPr>
        <sz val="7"/>
        <color theme="1"/>
        <rFont val="Times New Roman"/>
        <family val="1"/>
      </rPr>
      <t xml:space="preserve">  </t>
    </r>
    <r>
      <rPr>
        <sz val="9"/>
        <color theme="1"/>
        <rFont val="Calibri"/>
        <family val="2"/>
        <scheme val="minor"/>
      </rPr>
      <t xml:space="preserve">Estimating               Sales will be the main focus area and </t>
    </r>
  </si>
  <si>
    <r>
      <rPr>
        <b/>
        <sz val="9"/>
        <color theme="1"/>
        <rFont val="Calibri"/>
        <family val="2"/>
        <scheme val="minor"/>
      </rPr>
      <t xml:space="preserve">What will be the focus for 2014?   </t>
    </r>
    <r>
      <rPr>
        <sz val="9"/>
        <color theme="1"/>
        <rFont val="Calibri"/>
        <family val="2"/>
        <scheme val="minor"/>
      </rPr>
      <t xml:space="preserve">Shopping Centres and Home shows; Omar I would suggest you organize </t>
    </r>
  </si>
  <si>
    <t xml:space="preserve">2/Increase revenue and conversions </t>
  </si>
  <si>
    <t xml:space="preserve">rates by implementing a more </t>
  </si>
  <si>
    <t>structured presentation process</t>
  </si>
  <si>
    <t>3/ reduce debt considerably</t>
  </si>
  <si>
    <t>1/ Get Married</t>
  </si>
  <si>
    <t>2/ Gain a better balance between work and personal time</t>
  </si>
  <si>
    <t>3/ Reduce debt</t>
  </si>
  <si>
    <t>TO BE CONFIRMED</t>
  </si>
  <si>
    <t>June 19th-22nd HIA Sydney TBC</t>
  </si>
  <si>
    <t>July 25th-27th Newcaslte TBC</t>
  </si>
  <si>
    <t>September 19th -21st  Better Homes &amp; Gardens TBC</t>
  </si>
  <si>
    <t>Note TBC = To be confirmed</t>
  </si>
  <si>
    <r>
      <t xml:space="preserve">6th-9th of March </t>
    </r>
    <r>
      <rPr>
        <b/>
        <sz val="11"/>
        <color indexed="8"/>
        <rFont val="Calibri"/>
        <family val="2"/>
      </rPr>
      <t>COMPULSARY</t>
    </r>
  </si>
  <si>
    <t xml:space="preserve">need to improve </t>
  </si>
  <si>
    <t>Category A 100% (Signed Contract ready to start work) 2-4 Wks</t>
  </si>
  <si>
    <t>Category B 80% (Quote presented awaiting final decision) 2-4 Wks</t>
  </si>
  <si>
    <t>Meeting 23rd Jan 2014</t>
  </si>
  <si>
    <r>
      <rPr>
        <b/>
        <sz val="11"/>
        <color theme="1"/>
        <rFont val="Calibri"/>
        <family val="2"/>
        <scheme val="minor"/>
      </rPr>
      <t>Revenue</t>
    </r>
    <r>
      <rPr>
        <sz val="11"/>
        <color theme="1"/>
        <rFont val="Calibri"/>
        <family val="2"/>
        <scheme val="minor"/>
      </rPr>
      <t xml:space="preserve"> target $3,000,000</t>
    </r>
  </si>
  <si>
    <t>Omar is to contact Lisa and lock in training around the key areas as set out below: when these dates are secured Omar is to update the Events calandar and forward the entire doc to Mark</t>
  </si>
  <si>
    <t>Sales Presenations</t>
  </si>
  <si>
    <t>Mark to send Omar the entire package for client presentations: Omar to tailor this to suit his needs and personal style.</t>
  </si>
  <si>
    <t>Pipleine activity as it sits has $2,000,000 active and it is anticiated $500 (25%) 0f this will come off. With better preparation in the sales process we could see this improve</t>
  </si>
  <si>
    <t>Martin</t>
  </si>
  <si>
    <t>Green/Hanley</t>
  </si>
  <si>
    <t>Dirou</t>
  </si>
  <si>
    <t>Mitchell</t>
  </si>
  <si>
    <t>Veit</t>
  </si>
  <si>
    <t>Ackerly</t>
  </si>
  <si>
    <t>Kolas</t>
  </si>
  <si>
    <t>Marquardt</t>
  </si>
  <si>
    <t>Cameron</t>
  </si>
  <si>
    <t>Cullen</t>
  </si>
  <si>
    <t>Bugden</t>
  </si>
  <si>
    <t>Hoseia</t>
  </si>
  <si>
    <t>Blythe</t>
  </si>
  <si>
    <t>Nicolson</t>
  </si>
  <si>
    <t>Atlee</t>
  </si>
  <si>
    <t>Dom</t>
  </si>
  <si>
    <t>Total Revenue</t>
  </si>
  <si>
    <t>x 4</t>
  </si>
  <si>
    <t>Quarterly Expenses</t>
  </si>
  <si>
    <t xml:space="preserve">% of Revenue </t>
  </si>
  <si>
    <t>Total Profit</t>
  </si>
  <si>
    <t>(excludes CFF and sales fee- 15%)</t>
  </si>
  <si>
    <t xml:space="preserve">High Chance </t>
  </si>
  <si>
    <t>Medium Chance</t>
  </si>
  <si>
    <t xml:space="preserve">Prospect </t>
  </si>
  <si>
    <t xml:space="preserve"> WIP  </t>
  </si>
  <si>
    <t>Notes: Allowing an administration fee within your contracts. Apply a set  % of costs to each job this way you capture the number.</t>
  </si>
  <si>
    <t>Based on</t>
  </si>
  <si>
    <t>Estimated value</t>
  </si>
  <si>
    <t>Projected Revenue</t>
  </si>
  <si>
    <t>Pentecost</t>
  </si>
  <si>
    <t>Banister</t>
  </si>
  <si>
    <t>Dynamo</t>
  </si>
  <si>
    <t xml:space="preserve">Petroff </t>
  </si>
  <si>
    <t>Guptus</t>
  </si>
  <si>
    <t>Category D 10%  (Completed questionniare received &amp; appointment booked) 2-4 Wks</t>
  </si>
  <si>
    <t>Category C 50% (Paid for quote or Preliminary Agreement) 2-4 Wks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</si>
</sst>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$&quot;#,##0.00;\-&quot;$&quot;#,##0.00"/>
    <numFmt numFmtId="44" formatCode="_-&quot;$&quot;* #,##0.00_-;\-&quot;$&quot;* #,##0.00_-;_-&quot;$&quot;* &quot;-&quot;??_-;_-@_-"/>
    <numFmt numFmtId="164" formatCode="&quot;$&quot;#,##0.00;[Red]&quot;$&quot;#,##0.00"/>
    <numFmt numFmtId="165" formatCode="&quot;$&quot;#,##0.00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u val="singleAccounting"/>
      <sz val="11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u/>
      <sz val="9"/>
      <color theme="1"/>
      <name val="Calibri"/>
      <family val="2"/>
      <scheme val="minor"/>
    </font>
    <font>
      <sz val="9"/>
      <color theme="1"/>
      <name val="Wingdings"/>
      <charset val="2"/>
    </font>
    <font>
      <sz val="7"/>
      <color theme="1"/>
      <name val="Times New Roman"/>
      <family val="1"/>
    </font>
    <font>
      <b/>
      <u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8"/>
      <name val="Calibri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name val="Calibri"/>
      <family val="2"/>
      <scheme val="minor"/>
    </font>
    <font>
      <b/>
      <u val="singleAccounting"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u val="singleAccounting"/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6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33CC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1">
    <xf numFmtId="0" fontId="0" fillId="0" borderId="0"/>
    <xf numFmtId="44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</cellStyleXfs>
  <cellXfs count="118">
    <xf numFmtId="0" fontId="0" fillId="0" borderId="0" xfId="0"/>
    <xf numFmtId="0" fontId="3" fillId="0" borderId="0" xfId="0" applyFont="1"/>
    <xf numFmtId="0" fontId="0" fillId="3" borderId="0" xfId="0" applyFill="1"/>
    <xf numFmtId="0" fontId="0" fillId="4" borderId="0" xfId="0" applyFill="1"/>
    <xf numFmtId="0" fontId="0" fillId="5" borderId="0" xfId="0" applyFill="1"/>
    <xf numFmtId="44" fontId="1" fillId="4" borderId="0" xfId="1" applyFont="1" applyFill="1"/>
    <xf numFmtId="44" fontId="0" fillId="5" borderId="0" xfId="0" applyNumberFormat="1" applyFill="1"/>
    <xf numFmtId="44" fontId="1" fillId="5" borderId="0" xfId="1" applyFont="1" applyFill="1"/>
    <xf numFmtId="44" fontId="1" fillId="0" borderId="0" xfId="1" applyFont="1"/>
    <xf numFmtId="0" fontId="0" fillId="0" borderId="0" xfId="0" applyFill="1"/>
    <xf numFmtId="16" fontId="0" fillId="0" borderId="0" xfId="0" applyNumberFormat="1"/>
    <xf numFmtId="16" fontId="0" fillId="3" borderId="0" xfId="0" applyNumberFormat="1" applyFill="1"/>
    <xf numFmtId="16" fontId="0" fillId="7" borderId="0" xfId="0" applyNumberFormat="1" applyFill="1"/>
    <xf numFmtId="0" fontId="0" fillId="7" borderId="0" xfId="0" applyFill="1"/>
    <xf numFmtId="16" fontId="0" fillId="8" borderId="0" xfId="0" applyNumberFormat="1" applyFill="1"/>
    <xf numFmtId="0" fontId="0" fillId="8" borderId="0" xfId="0" applyFill="1"/>
    <xf numFmtId="0" fontId="0" fillId="9" borderId="0" xfId="0" applyFill="1"/>
    <xf numFmtId="9" fontId="0" fillId="0" borderId="0" xfId="0" applyNumberFormat="1"/>
    <xf numFmtId="44" fontId="0" fillId="0" borderId="0" xfId="0" applyNumberFormat="1" applyFill="1"/>
    <xf numFmtId="44" fontId="4" fillId="0" borderId="0" xfId="0" applyNumberFormat="1" applyFont="1" applyFill="1"/>
    <xf numFmtId="164" fontId="0" fillId="0" borderId="0" xfId="0" applyNumberFormat="1"/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left" vertical="center" indent="5"/>
    </xf>
    <xf numFmtId="0" fontId="11" fillId="0" borderId="0" xfId="0" applyFont="1"/>
    <xf numFmtId="0" fontId="12" fillId="4" borderId="0" xfId="0" applyFont="1" applyFill="1"/>
    <xf numFmtId="0" fontId="13" fillId="0" borderId="0" xfId="0" applyFont="1"/>
    <xf numFmtId="0" fontId="3" fillId="4" borderId="0" xfId="0" applyFont="1" applyFill="1"/>
    <xf numFmtId="165" fontId="1" fillId="0" borderId="0" xfId="1" applyNumberFormat="1" applyFont="1" applyFill="1" applyBorder="1"/>
    <xf numFmtId="44" fontId="18" fillId="0" borderId="0" xfId="1" applyFont="1" applyBorder="1"/>
    <xf numFmtId="165" fontId="1" fillId="0" borderId="0" xfId="1" applyNumberFormat="1" applyFont="1" applyBorder="1"/>
    <xf numFmtId="165" fontId="0" fillId="0" borderId="0" xfId="1" applyNumberFormat="1" applyFont="1" applyBorder="1"/>
    <xf numFmtId="165" fontId="18" fillId="0" borderId="0" xfId="1" applyNumberFormat="1" applyFont="1" applyBorder="1"/>
    <xf numFmtId="165" fontId="0" fillId="0" borderId="0" xfId="0" applyNumberFormat="1" applyBorder="1"/>
    <xf numFmtId="165" fontId="1" fillId="0" borderId="4" xfId="1" applyNumberFormat="1" applyFont="1" applyBorder="1"/>
    <xf numFmtId="165" fontId="0" fillId="0" borderId="4" xfId="0" applyNumberFormat="1" applyBorder="1"/>
    <xf numFmtId="165" fontId="0" fillId="0" borderId="4" xfId="1" applyNumberFormat="1" applyFont="1" applyBorder="1"/>
    <xf numFmtId="165" fontId="17" fillId="0" borderId="4" xfId="0" applyNumberFormat="1" applyFont="1" applyFill="1" applyBorder="1"/>
    <xf numFmtId="165" fontId="0" fillId="0" borderId="4" xfId="0" applyNumberFormat="1" applyFill="1" applyBorder="1"/>
    <xf numFmtId="165" fontId="17" fillId="0" borderId="4" xfId="1" applyNumberFormat="1" applyFont="1" applyFill="1" applyBorder="1"/>
    <xf numFmtId="165" fontId="1" fillId="0" borderId="4" xfId="1" applyNumberFormat="1" applyFont="1" applyFill="1" applyBorder="1"/>
    <xf numFmtId="165" fontId="18" fillId="0" borderId="4" xfId="1" applyNumberFormat="1" applyFont="1" applyBorder="1"/>
    <xf numFmtId="165" fontId="20" fillId="0" borderId="4" xfId="1" applyNumberFormat="1" applyFont="1" applyFill="1" applyBorder="1"/>
    <xf numFmtId="165" fontId="1" fillId="0" borderId="5" xfId="1" applyNumberFormat="1" applyFont="1" applyBorder="1"/>
    <xf numFmtId="165" fontId="1" fillId="0" borderId="2" xfId="1" applyNumberFormat="1" applyFont="1" applyBorder="1"/>
    <xf numFmtId="165" fontId="0" fillId="0" borderId="2" xfId="0" applyNumberFormat="1" applyBorder="1"/>
    <xf numFmtId="165" fontId="0" fillId="0" borderId="5" xfId="0" applyNumberFormat="1" applyBorder="1"/>
    <xf numFmtId="0" fontId="3" fillId="0" borderId="1" xfId="0" applyFont="1" applyBorder="1"/>
    <xf numFmtId="9" fontId="3" fillId="0" borderId="9" xfId="0" applyNumberFormat="1" applyFont="1" applyBorder="1" applyAlignment="1">
      <alignment horizontal="center" vertical="center"/>
    </xf>
    <xf numFmtId="9" fontId="3" fillId="0" borderId="7" xfId="0" applyNumberFormat="1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11" xfId="0" applyFont="1" applyBorder="1"/>
    <xf numFmtId="0" fontId="0" fillId="0" borderId="15" xfId="0" applyBorder="1"/>
    <xf numFmtId="165" fontId="0" fillId="0" borderId="12" xfId="0" applyNumberFormat="1" applyBorder="1"/>
    <xf numFmtId="0" fontId="0" fillId="0" borderId="16" xfId="0" applyBorder="1"/>
    <xf numFmtId="165" fontId="0" fillId="0" borderId="17" xfId="0" applyNumberFormat="1" applyBorder="1"/>
    <xf numFmtId="44" fontId="0" fillId="0" borderId="16" xfId="1" applyFont="1" applyFill="1" applyBorder="1" applyAlignment="1"/>
    <xf numFmtId="0" fontId="3" fillId="0" borderId="16" xfId="0" applyFont="1" applyBorder="1"/>
    <xf numFmtId="0" fontId="0" fillId="0" borderId="16" xfId="0" applyBorder="1" applyAlignment="1">
      <alignment horizontal="left"/>
    </xf>
    <xf numFmtId="0" fontId="0" fillId="0" borderId="16" xfId="0" applyFill="1" applyBorder="1" applyAlignment="1">
      <alignment horizontal="left"/>
    </xf>
    <xf numFmtId="44" fontId="0" fillId="0" borderId="16" xfId="1" applyFont="1" applyFill="1" applyBorder="1" applyAlignment="1">
      <alignment horizontal="left"/>
    </xf>
    <xf numFmtId="44" fontId="0" fillId="0" borderId="16" xfId="1" applyFont="1" applyFill="1" applyBorder="1"/>
    <xf numFmtId="0" fontId="22" fillId="0" borderId="2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7" fontId="1" fillId="0" borderId="0" xfId="1" applyNumberFormat="1" applyFont="1"/>
    <xf numFmtId="0" fontId="0" fillId="10" borderId="0" xfId="0" applyFill="1" applyBorder="1"/>
    <xf numFmtId="44" fontId="0" fillId="10" borderId="0" xfId="1" applyFont="1" applyFill="1" applyBorder="1"/>
    <xf numFmtId="44" fontId="1" fillId="10" borderId="0" xfId="1" applyFont="1" applyFill="1" applyBorder="1"/>
    <xf numFmtId="44" fontId="19" fillId="0" borderId="0" xfId="1" applyFont="1" applyAlignment="1"/>
    <xf numFmtId="44" fontId="23" fillId="0" borderId="0" xfId="1" applyFont="1" applyAlignment="1">
      <alignment horizontal="center" vertical="center" wrapText="1"/>
    </xf>
    <xf numFmtId="9" fontId="0" fillId="10" borderId="0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4" fontId="1" fillId="0" borderId="0" xfId="1" applyFont="1" applyAlignment="1">
      <alignment horizontal="center" vertical="center"/>
    </xf>
    <xf numFmtId="165" fontId="1" fillId="0" borderId="2" xfId="1" applyNumberFormat="1" applyFont="1" applyFill="1" applyBorder="1"/>
    <xf numFmtId="7" fontId="1" fillId="0" borderId="29" xfId="1" applyNumberFormat="1" applyFont="1" applyBorder="1" applyAlignment="1">
      <alignment horizontal="center" vertical="center"/>
    </xf>
    <xf numFmtId="7" fontId="0" fillId="0" borderId="30" xfId="0" applyNumberFormat="1" applyBorder="1" applyAlignment="1">
      <alignment horizontal="center" vertical="center"/>
    </xf>
    <xf numFmtId="9" fontId="0" fillId="0" borderId="31" xfId="0" applyNumberFormat="1" applyBorder="1" applyAlignment="1">
      <alignment horizontal="center" vertical="center"/>
    </xf>
    <xf numFmtId="0" fontId="22" fillId="4" borderId="26" xfId="0" applyFont="1" applyFill="1" applyBorder="1" applyAlignment="1">
      <alignment horizontal="center" vertical="center"/>
    </xf>
    <xf numFmtId="0" fontId="3" fillId="5" borderId="32" xfId="0" applyFont="1" applyFill="1" applyBorder="1"/>
    <xf numFmtId="165" fontId="3" fillId="5" borderId="33" xfId="0" applyNumberFormat="1" applyFont="1" applyFill="1" applyBorder="1"/>
    <xf numFmtId="165" fontId="3" fillId="5" borderId="34" xfId="0" applyNumberFormat="1" applyFont="1" applyFill="1" applyBorder="1"/>
    <xf numFmtId="165" fontId="3" fillId="5" borderId="35" xfId="0" applyNumberFormat="1" applyFont="1" applyFill="1" applyBorder="1"/>
    <xf numFmtId="165" fontId="11" fillId="0" borderId="0" xfId="1" applyNumberFormat="1" applyFont="1" applyBorder="1"/>
    <xf numFmtId="44" fontId="22" fillId="4" borderId="9" xfId="1" applyFont="1" applyFill="1" applyBorder="1" applyAlignment="1">
      <alignment horizontal="center" vertical="center"/>
    </xf>
    <xf numFmtId="7" fontId="1" fillId="0" borderId="36" xfId="1" applyNumberFormat="1" applyFont="1" applyBorder="1" applyAlignment="1">
      <alignment horizontal="center" vertical="center"/>
    </xf>
    <xf numFmtId="44" fontId="22" fillId="5" borderId="37" xfId="1" applyFont="1" applyFill="1" applyBorder="1" applyAlignment="1">
      <alignment horizontal="center" vertical="center"/>
    </xf>
    <xf numFmtId="7" fontId="0" fillId="10" borderId="38" xfId="1" applyNumberFormat="1" applyFont="1" applyFill="1" applyBorder="1" applyAlignment="1">
      <alignment horizontal="center" vertical="center"/>
    </xf>
    <xf numFmtId="0" fontId="0" fillId="6" borderId="13" xfId="0" applyFill="1" applyBorder="1" applyAlignment="1">
      <alignment horizontal="center"/>
    </xf>
    <xf numFmtId="0" fontId="0" fillId="6" borderId="3" xfId="0" applyFill="1" applyBorder="1" applyAlignment="1">
      <alignment horizontal="center"/>
    </xf>
    <xf numFmtId="0" fontId="0" fillId="6" borderId="14" xfId="0" applyFill="1" applyBorder="1" applyAlignment="1">
      <alignment horizontal="center"/>
    </xf>
    <xf numFmtId="0" fontId="0" fillId="4" borderId="13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14" xfId="0" applyFill="1" applyBorder="1" applyAlignment="1">
      <alignment horizontal="center"/>
    </xf>
    <xf numFmtId="0" fontId="17" fillId="2" borderId="13" xfId="2" applyFont="1" applyBorder="1" applyAlignment="1">
      <alignment horizontal="center"/>
    </xf>
    <xf numFmtId="0" fontId="17" fillId="2" borderId="3" xfId="2" applyFont="1" applyBorder="1" applyAlignment="1">
      <alignment horizontal="center"/>
    </xf>
    <xf numFmtId="0" fontId="17" fillId="2" borderId="14" xfId="2" applyFont="1" applyBorder="1" applyAlignment="1">
      <alignment horizontal="center"/>
    </xf>
    <xf numFmtId="0" fontId="22" fillId="4" borderId="26" xfId="0" applyFont="1" applyFill="1" applyBorder="1" applyAlignment="1">
      <alignment horizontal="center" vertical="center"/>
    </xf>
    <xf numFmtId="0" fontId="22" fillId="4" borderId="11" xfId="0" applyFont="1" applyFill="1" applyBorder="1" applyAlignment="1">
      <alignment horizontal="center" vertical="center"/>
    </xf>
    <xf numFmtId="0" fontId="22" fillId="4" borderId="27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center" vertical="center"/>
    </xf>
    <xf numFmtId="44" fontId="0" fillId="10" borderId="0" xfId="1" applyFont="1" applyFill="1" applyBorder="1" applyAlignment="1">
      <alignment horizontal="center" vertical="center" wrapText="1"/>
    </xf>
    <xf numFmtId="9" fontId="22" fillId="4" borderId="28" xfId="0" applyNumberFormat="1" applyFont="1" applyFill="1" applyBorder="1" applyAlignment="1">
      <alignment horizontal="center" vertical="center"/>
    </xf>
    <xf numFmtId="0" fontId="22" fillId="4" borderId="18" xfId="0" applyFont="1" applyFill="1" applyBorder="1" applyAlignment="1">
      <alignment horizontal="center" vertical="center"/>
    </xf>
    <xf numFmtId="44" fontId="1" fillId="5" borderId="21" xfId="1" applyFont="1" applyFill="1" applyBorder="1" applyAlignment="1">
      <alignment horizontal="center" vertical="center" wrapText="1"/>
    </xf>
    <xf numFmtId="44" fontId="1" fillId="5" borderId="22" xfId="1" applyFont="1" applyFill="1" applyBorder="1" applyAlignment="1">
      <alignment horizontal="center" vertical="center" wrapText="1"/>
    </xf>
    <xf numFmtId="44" fontId="1" fillId="5" borderId="23" xfId="1" applyFont="1" applyFill="1" applyBorder="1" applyAlignment="1">
      <alignment horizontal="center" vertical="center" wrapText="1"/>
    </xf>
    <xf numFmtId="44" fontId="1" fillId="5" borderId="16" xfId="1" applyFont="1" applyFill="1" applyBorder="1" applyAlignment="1">
      <alignment horizontal="center" vertical="center" wrapText="1"/>
    </xf>
    <xf numFmtId="44" fontId="1" fillId="5" borderId="0" xfId="1" applyFont="1" applyFill="1" applyBorder="1" applyAlignment="1">
      <alignment horizontal="center" vertical="center" wrapText="1"/>
    </xf>
    <xf numFmtId="44" fontId="1" fillId="5" borderId="24" xfId="1" applyFont="1" applyFill="1" applyBorder="1" applyAlignment="1">
      <alignment horizontal="center" vertical="center" wrapText="1"/>
    </xf>
    <xf numFmtId="44" fontId="1" fillId="5" borderId="19" xfId="1" applyFont="1" applyFill="1" applyBorder="1" applyAlignment="1">
      <alignment horizontal="center" vertical="center" wrapText="1"/>
    </xf>
    <xf numFmtId="44" fontId="1" fillId="5" borderId="20" xfId="1" applyFont="1" applyFill="1" applyBorder="1" applyAlignment="1">
      <alignment horizontal="center" vertical="center" wrapText="1"/>
    </xf>
    <xf numFmtId="44" fontId="1" fillId="5" borderId="25" xfId="1" applyFont="1" applyFill="1" applyBorder="1" applyAlignment="1">
      <alignment horizontal="center" vertical="center" wrapText="1"/>
    </xf>
    <xf numFmtId="0" fontId="21" fillId="10" borderId="6" xfId="0" applyFont="1" applyFill="1" applyBorder="1" applyAlignment="1">
      <alignment horizontal="center" vertical="center" wrapText="1"/>
    </xf>
    <xf numFmtId="0" fontId="3" fillId="10" borderId="8" xfId="0" applyFont="1" applyFill="1" applyBorder="1" applyAlignment="1">
      <alignment horizontal="center" vertical="center" wrapText="1"/>
    </xf>
    <xf numFmtId="0" fontId="0" fillId="5" borderId="13" xfId="0" applyFill="1" applyBorder="1" applyAlignment="1">
      <alignment horizontal="center" vertical="top" wrapText="1"/>
    </xf>
    <xf numFmtId="0" fontId="0" fillId="5" borderId="3" xfId="0" applyFill="1" applyBorder="1" applyAlignment="1">
      <alignment horizontal="center" vertical="top" wrapText="1"/>
    </xf>
    <xf numFmtId="0" fontId="0" fillId="5" borderId="14" xfId="0" applyFill="1" applyBorder="1" applyAlignment="1">
      <alignment horizontal="center" vertical="top" wrapText="1"/>
    </xf>
  </cellXfs>
  <cellStyles count="21">
    <cellStyle name="Currency" xfId="1" builtinId="4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Neutral" xfId="2" builtinId="28"/>
    <cellStyle name="Normal" xfId="0" builtinId="0"/>
  </cellStyles>
  <dxfs count="0"/>
  <tableStyles count="0" defaultTableStyle="TableStyleMedium2" defaultPivotStyle="PivotStyleLight16"/>
  <colors>
    <mruColors>
      <color rgb="FF00FF00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colorful4">
  <dgm:title val=""/>
  <dgm:desc val=""/>
  <dgm:catLst>
    <dgm:cat type="colorful" pri="10400"/>
  </dgm:catLst>
  <dgm:styleLbl name="node0">
    <dgm:fillClrLst meth="repeat"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node1">
    <dgm:fillClrLst>
      <a:schemeClr val="accent4"/>
      <a:schemeClr val="accent5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>
      <a:schemeClr val="accent4"/>
      <a:schemeClr val="accent5"/>
    </dgm:fillClrLst>
    <dgm:linClrLst>
      <a:schemeClr val="accent4"/>
      <a:schemeClr val="accent5"/>
    </dgm:linClrLst>
    <dgm:effectClrLst/>
    <dgm:txLinClrLst/>
    <dgm:txFillClrLst/>
    <dgm:txEffectClrLst/>
  </dgm:styleLbl>
  <dgm:styleLbl name="lnNode1">
    <dgm:fillClrLst>
      <a:schemeClr val="accent4"/>
      <a:schemeClr val="accent5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>
      <a:schemeClr val="accent4">
        <a:alpha val="50000"/>
      </a:schemeClr>
      <a:schemeClr val="accent5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>
      <a:schemeClr val="accent5"/>
    </dgm:fillClrLst>
    <dgm:linClrLst meth="repeat">
      <a:schemeClr val="lt1"/>
    </dgm:linClrLst>
    <dgm:effectClrLst/>
    <dgm:txLinClrLst/>
    <dgm:txFillClrLst/>
    <dgm:txEffectClrLst/>
  </dgm:styleLbl>
  <dgm:styleLbl name="node3">
    <dgm:fillClrLst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node4">
    <dgm:fillClrLst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>
      <a:schemeClr val="accent4">
        <a:tint val="50000"/>
      </a:schemeClr>
      <a:schemeClr val="accent5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>
      <a:schemeClr val="accent4">
        <a:tint val="50000"/>
      </a:schemeClr>
      <a:schemeClr val="accent5">
        <a:tint val="2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>
      <a:schemeClr val="accent4">
        <a:tint val="50000"/>
      </a:schemeClr>
      <a:schemeClr val="accent5">
        <a:tint val="2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>
      <a:schemeClr val="accent4"/>
      <a:schemeClr val="accent5"/>
    </dgm:fillClrLst>
    <dgm:linClrLst meth="repeat">
      <a:schemeClr val="lt1"/>
    </dgm:linClrLst>
    <dgm:effectClrLst/>
    <dgm:txLinClrLst/>
    <dgm:txFillClrLst/>
    <dgm:txEffectClrLst/>
  </dgm:styleLbl>
  <dgm:styleLbl name="fgSibTrans2D1">
    <dgm:fillClrLst>
      <a:schemeClr val="accent4"/>
      <a:schemeClr val="accent5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SibTrans2D1">
    <dgm:fillClrLst>
      <a:schemeClr val="accent4"/>
      <a:schemeClr val="accent5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1D1">
    <dgm:fillClrLst/>
    <dgm:linClrLst>
      <a:schemeClr val="accent4"/>
      <a:schemeClr val="accent5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4"/>
    </dgm:fillClrLst>
    <dgm:linClrLst meth="repeat">
      <a:schemeClr val="accent4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4"/>
    </dgm:fillClrLst>
    <dgm:linClrLst meth="repeat">
      <a:schemeClr val="lt1">
        <a:shade val="80000"/>
      </a:schemeClr>
    </dgm:linClrLst>
    <dgm:effectClrLst/>
    <dgm:txLinClrLst/>
    <dgm:txFillClrLst/>
    <dgm:txEffectClrLst/>
  </dgm:styleLbl>
  <dgm:styleLbl name="asst1">
    <dgm:fillClrLst meth="repeat">
      <a:schemeClr val="accent5"/>
    </dgm:fillClrLst>
    <dgm:linClrLst meth="repeat">
      <a:schemeClr val="lt1">
        <a:shade val="80000"/>
      </a:schemeClr>
    </dgm:linClrLst>
    <dgm:effectClrLst/>
    <dgm:txLinClrLst/>
    <dgm:txFillClrLst/>
    <dgm:txEffectClrLst/>
  </dgm:styleLbl>
  <dgm:styleLbl name="asst2">
    <dgm:fillClrLst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asst3">
    <dgm:fillClrLst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>
      <a:schemeClr val="accent2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4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5"/>
    </dgm:fillClrLst>
    <dgm:linClrLst meth="repeat">
      <a:schemeClr val="lt1"/>
    </dgm:linClrLst>
    <dgm:effectClrLst/>
    <dgm:txLinClrLst/>
    <dgm:txFillClrLst/>
    <dgm:txEffectClrLst/>
  </dgm:styleLbl>
  <dgm:styleLbl name="parChTrans2D3">
    <dgm:fillClrLst meth="repeat">
      <a:schemeClr val="accent5"/>
    </dgm:fillClrLst>
    <dgm:linClrLst meth="repeat">
      <a:schemeClr val="lt1"/>
    </dgm:linClrLst>
    <dgm:effectClrLst/>
    <dgm:txLinClrLst/>
    <dgm:txFillClrLst/>
    <dgm:txEffectClrLst/>
  </dgm:styleLbl>
  <dgm:styleLbl name="parChTrans2D4">
    <dgm:fillClrLst meth="repeat">
      <a:schemeClr val="accent6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4"/>
    </dgm:fillClrLst>
    <dgm:linClrLst meth="repeat">
      <a:schemeClr val="accent4"/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4">
        <a:tint val="90000"/>
      </a:schemeClr>
    </dgm:fillClrLst>
    <dgm:linClrLst meth="repeat">
      <a:schemeClr val="accent5"/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4">
        <a:tint val="70000"/>
      </a:schemeClr>
    </dgm:fillClrLst>
    <dgm:linClrLst meth="repeat">
      <a:schemeClr val="accent6"/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4">
        <a:tint val="50000"/>
      </a:schemeClr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>
      <a:schemeClr val="accent4"/>
      <a:schemeClr val="accent5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>
      <a:schemeClr val="accent4"/>
      <a:schemeClr val="accent5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>
      <a:schemeClr val="accent4"/>
      <a:schemeClr val="accent5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4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>
      <a:schemeClr val="accent4"/>
      <a:schemeClr val="accent5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>
      <a:schemeClr val="accent4"/>
      <a:schemeClr val="accent5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>
      <a:schemeClr val="accent4"/>
      <a:schemeClr val="accent5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>
      <a:schemeClr val="accent4"/>
      <a:schemeClr val="accent5"/>
    </dgm:linClrLst>
    <dgm:effectClrLst/>
    <dgm:txLinClrLst/>
    <dgm:txFillClrLst meth="repeat">
      <a:schemeClr val="dk1"/>
    </dgm:txFillClrLst>
    <dgm:txEffectClrLst/>
  </dgm:styleLbl>
  <dgm:styleLbl name="fgAccFollowNode1">
    <dgm:fillClrLst>
      <a:schemeClr val="accent4">
        <a:tint val="40000"/>
        <a:alpha val="90000"/>
      </a:schemeClr>
      <a:schemeClr val="accent5">
        <a:tint val="40000"/>
        <a:alpha val="90000"/>
      </a:schemeClr>
    </dgm:fillClrLst>
    <dgm:linClrLst>
      <a:schemeClr val="accent4">
        <a:tint val="40000"/>
        <a:alpha val="90000"/>
      </a:schemeClr>
      <a:schemeClr val="accent5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>
      <a:schemeClr val="accent4">
        <a:tint val="40000"/>
        <a:alpha val="90000"/>
      </a:schemeClr>
      <a:schemeClr val="accent5">
        <a:tint val="40000"/>
        <a:alpha val="90000"/>
      </a:schemeClr>
    </dgm:fillClrLst>
    <dgm:linClrLst>
      <a:schemeClr val="accent4">
        <a:tint val="40000"/>
        <a:alpha val="90000"/>
      </a:schemeClr>
      <a:schemeClr val="accent5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>
      <a:schemeClr val="accent4">
        <a:tint val="40000"/>
        <a:alpha val="90000"/>
      </a:schemeClr>
      <a:schemeClr val="accent5">
        <a:tint val="40000"/>
        <a:alpha val="90000"/>
      </a:schemeClr>
    </dgm:fillClrLst>
    <dgm:linClrLst>
      <a:schemeClr val="accent4">
        <a:tint val="40000"/>
        <a:alpha val="90000"/>
      </a:schemeClr>
      <a:schemeClr val="accent5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>
      <a:schemeClr val="accent3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>
      <a:schemeClr val="accent5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>
      <a:schemeClr val="accent6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4"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4">
        <a:shade val="90000"/>
      </a:schemeClr>
    </dgm:fillClrLst>
    <dgm:linClrLst meth="repeat">
      <a:schemeClr val="dk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4">
        <a:tint val="50000"/>
        <a:alpha val="40000"/>
      </a:schemeClr>
    </dgm:fillClrLst>
    <dgm:linClrLst meth="repeat">
      <a:schemeClr val="accent4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4">
        <a:tint val="4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E1EE5341-4DA5-43F3-90D2-BB05AC0F2E05}" type="doc">
      <dgm:prSet loTypeId="urn:microsoft.com/office/officeart/2005/8/layout/hierarchy6" loCatId="hierarchy" qsTypeId="urn:microsoft.com/office/officeart/2005/8/quickstyle/simple1" qsCatId="simple" csTypeId="urn:microsoft.com/office/officeart/2005/8/colors/colorful4" csCatId="colorful" phldr="1"/>
      <dgm:spPr/>
      <dgm:t>
        <a:bodyPr/>
        <a:lstStyle/>
        <a:p>
          <a:endParaRPr lang="en-AU"/>
        </a:p>
      </dgm:t>
    </dgm:pt>
    <dgm:pt modelId="{F41DA3CF-524F-4B9A-B0AC-80D996E7ADEC}">
      <dgm:prSet phldrT="[Text]" custT="1"/>
      <dgm:spPr>
        <a:solidFill>
          <a:schemeClr val="accent2"/>
        </a:solidFill>
      </dgm:spPr>
      <dgm:t>
        <a:bodyPr/>
        <a:lstStyle/>
        <a:p>
          <a:r>
            <a:rPr lang="en-AU" sz="1000">
              <a:latin typeface="Arial Narrow" panose="020B0606020202030204" pitchFamily="34" charset="0"/>
            </a:rPr>
            <a:t>Omar Fatile</a:t>
          </a:r>
        </a:p>
      </dgm:t>
    </dgm:pt>
    <dgm:pt modelId="{5C5F6F07-40BA-4ABA-9A3F-945786223A9C}" type="parTrans" cxnId="{33CA501C-E5CF-44AE-B094-958B0A280FB5}">
      <dgm:prSet/>
      <dgm:spPr/>
      <dgm:t>
        <a:bodyPr/>
        <a:lstStyle/>
        <a:p>
          <a:endParaRPr lang="en-AU"/>
        </a:p>
      </dgm:t>
    </dgm:pt>
    <dgm:pt modelId="{56E611F6-6833-4B2F-A43B-A27E725BEA47}" type="sibTrans" cxnId="{33CA501C-E5CF-44AE-B094-958B0A280FB5}">
      <dgm:prSet/>
      <dgm:spPr/>
      <dgm:t>
        <a:bodyPr/>
        <a:lstStyle/>
        <a:p>
          <a:endParaRPr lang="en-AU"/>
        </a:p>
      </dgm:t>
    </dgm:pt>
    <dgm:pt modelId="{34506610-1BEC-40FF-8A0B-0C53B594CAA3}">
      <dgm:prSet phldrT="[Text]" custT="1"/>
      <dgm:spPr/>
      <dgm:t>
        <a:bodyPr/>
        <a:lstStyle/>
        <a:p>
          <a:r>
            <a:rPr lang="en-AU" sz="1000"/>
            <a:t>Estimating</a:t>
          </a:r>
        </a:p>
      </dgm:t>
    </dgm:pt>
    <dgm:pt modelId="{1CF9405A-5D01-414C-BCCE-59F67AC0A19F}" type="parTrans" cxnId="{AAC7B5E1-2DD3-4409-BC2E-2B7DCBADAD86}">
      <dgm:prSet/>
      <dgm:spPr/>
      <dgm:t>
        <a:bodyPr/>
        <a:lstStyle/>
        <a:p>
          <a:endParaRPr lang="en-AU"/>
        </a:p>
      </dgm:t>
    </dgm:pt>
    <dgm:pt modelId="{CE9E4873-9568-488F-96FF-503A0AECF404}" type="sibTrans" cxnId="{AAC7B5E1-2DD3-4409-BC2E-2B7DCBADAD86}">
      <dgm:prSet/>
      <dgm:spPr/>
      <dgm:t>
        <a:bodyPr/>
        <a:lstStyle/>
        <a:p>
          <a:endParaRPr lang="en-AU"/>
        </a:p>
      </dgm:t>
    </dgm:pt>
    <dgm:pt modelId="{2314BC2D-5E7D-4D39-A0D5-84584DBF8E72}">
      <dgm:prSet phldrT="[Text]" custT="1"/>
      <dgm:spPr/>
      <dgm:t>
        <a:bodyPr/>
        <a:lstStyle/>
        <a:p>
          <a:r>
            <a:rPr lang="en-AU" sz="1000"/>
            <a:t>Administration</a:t>
          </a:r>
        </a:p>
      </dgm:t>
    </dgm:pt>
    <dgm:pt modelId="{A4F84314-406B-4613-BE93-FF9CD360DCDA}" type="parTrans" cxnId="{9D066CF7-584F-482E-8036-564EDFE95A1C}">
      <dgm:prSet/>
      <dgm:spPr/>
      <dgm:t>
        <a:bodyPr/>
        <a:lstStyle/>
        <a:p>
          <a:endParaRPr lang="en-AU"/>
        </a:p>
      </dgm:t>
    </dgm:pt>
    <dgm:pt modelId="{C41BDA21-CAD5-48C6-85FE-836CBBA0AACC}" type="sibTrans" cxnId="{9D066CF7-584F-482E-8036-564EDFE95A1C}">
      <dgm:prSet/>
      <dgm:spPr/>
      <dgm:t>
        <a:bodyPr/>
        <a:lstStyle/>
        <a:p>
          <a:endParaRPr lang="en-AU"/>
        </a:p>
      </dgm:t>
    </dgm:pt>
    <dgm:pt modelId="{453D117D-9989-4A94-81FD-61BE908C0678}">
      <dgm:prSet phldrT="[Text]"/>
      <dgm:spPr/>
      <dgm:t>
        <a:bodyPr/>
        <a:lstStyle/>
        <a:p>
          <a:r>
            <a:rPr lang="en-AU"/>
            <a:t>Supervisor</a:t>
          </a:r>
        </a:p>
      </dgm:t>
    </dgm:pt>
    <dgm:pt modelId="{6020F8F1-78CD-44F7-98D6-EF186A89CFC9}" type="parTrans" cxnId="{66D2B06C-11CF-4054-A25B-335171C5F6C8}">
      <dgm:prSet/>
      <dgm:spPr/>
      <dgm:t>
        <a:bodyPr/>
        <a:lstStyle/>
        <a:p>
          <a:endParaRPr lang="en-AU"/>
        </a:p>
      </dgm:t>
    </dgm:pt>
    <dgm:pt modelId="{B0B00BC6-F211-4478-8E23-795718E983E6}" type="sibTrans" cxnId="{66D2B06C-11CF-4054-A25B-335171C5F6C8}">
      <dgm:prSet/>
      <dgm:spPr/>
      <dgm:t>
        <a:bodyPr/>
        <a:lstStyle/>
        <a:p>
          <a:endParaRPr lang="en-AU"/>
        </a:p>
      </dgm:t>
    </dgm:pt>
    <dgm:pt modelId="{5E6E4D69-6487-4769-9767-E9B49299097F}">
      <dgm:prSet phldrT="[Text]" custT="1"/>
      <dgm:spPr/>
      <dgm:t>
        <a:bodyPr/>
        <a:lstStyle/>
        <a:p>
          <a:r>
            <a:rPr lang="en-AU" sz="1000"/>
            <a:t>Sales</a:t>
          </a:r>
        </a:p>
      </dgm:t>
    </dgm:pt>
    <dgm:pt modelId="{7F2D714F-0A92-448F-8EE1-4206E7306095}" type="parTrans" cxnId="{4C352AFC-AF5D-4605-81AA-3F49C6CF68BB}">
      <dgm:prSet/>
      <dgm:spPr/>
      <dgm:t>
        <a:bodyPr/>
        <a:lstStyle/>
        <a:p>
          <a:endParaRPr lang="en-AU"/>
        </a:p>
      </dgm:t>
    </dgm:pt>
    <dgm:pt modelId="{40E24D5F-F728-463A-B590-6C5F6B94FE9F}" type="sibTrans" cxnId="{4C352AFC-AF5D-4605-81AA-3F49C6CF68BB}">
      <dgm:prSet/>
      <dgm:spPr/>
      <dgm:t>
        <a:bodyPr/>
        <a:lstStyle/>
        <a:p>
          <a:endParaRPr lang="en-AU"/>
        </a:p>
      </dgm:t>
    </dgm:pt>
    <dgm:pt modelId="{FE2AAE02-5B33-4CCC-A54A-4BB822B8211E}">
      <dgm:prSet phldrT="[Text]"/>
      <dgm:spPr/>
      <dgm:t>
        <a:bodyPr/>
        <a:lstStyle/>
        <a:p>
          <a:r>
            <a:rPr lang="en-AU"/>
            <a:t>Supplier</a:t>
          </a:r>
        </a:p>
      </dgm:t>
    </dgm:pt>
    <dgm:pt modelId="{72C736FD-1BA9-4038-B3DE-D267155D3BEC}" type="parTrans" cxnId="{CB605F19-78D1-484A-8B49-47816607E109}">
      <dgm:prSet/>
      <dgm:spPr/>
      <dgm:t>
        <a:bodyPr/>
        <a:lstStyle/>
        <a:p>
          <a:endParaRPr lang="en-AU"/>
        </a:p>
      </dgm:t>
    </dgm:pt>
    <dgm:pt modelId="{C3989E79-0E0B-4C09-BCDA-6658A1D78DBE}" type="sibTrans" cxnId="{CB605F19-78D1-484A-8B49-47816607E109}">
      <dgm:prSet/>
      <dgm:spPr/>
      <dgm:t>
        <a:bodyPr/>
        <a:lstStyle/>
        <a:p>
          <a:endParaRPr lang="en-AU"/>
        </a:p>
      </dgm:t>
    </dgm:pt>
    <dgm:pt modelId="{9B14EB63-2FDE-4E36-AE35-FA56DF1FB864}">
      <dgm:prSet phldrT="[Text]"/>
      <dgm:spPr>
        <a:solidFill>
          <a:schemeClr val="accent1"/>
        </a:solidFill>
      </dgm:spPr>
      <dgm:t>
        <a:bodyPr/>
        <a:lstStyle/>
        <a:p>
          <a:r>
            <a:rPr lang="en-AU"/>
            <a:t>Franchisee</a:t>
          </a:r>
        </a:p>
      </dgm:t>
    </dgm:pt>
    <dgm:pt modelId="{09C4ABEC-AD0D-4031-B6F6-68092407F790}" type="parTrans" cxnId="{3087331A-2B1A-4919-B306-CED60A5BB2D6}">
      <dgm:prSet/>
      <dgm:spPr/>
      <dgm:t>
        <a:bodyPr/>
        <a:lstStyle/>
        <a:p>
          <a:endParaRPr lang="en-AU"/>
        </a:p>
      </dgm:t>
    </dgm:pt>
    <dgm:pt modelId="{E1DC9982-1FC0-4B08-BCED-F2E242B5511E}" type="sibTrans" cxnId="{3087331A-2B1A-4919-B306-CED60A5BB2D6}">
      <dgm:prSet/>
      <dgm:spPr/>
      <dgm:t>
        <a:bodyPr/>
        <a:lstStyle/>
        <a:p>
          <a:endParaRPr lang="en-AU"/>
        </a:p>
      </dgm:t>
    </dgm:pt>
    <dgm:pt modelId="{33781851-D3C5-4314-A73D-A167CE7A403C}">
      <dgm:prSet phldrT="[Text]"/>
      <dgm:spPr>
        <a:solidFill>
          <a:schemeClr val="accent1"/>
        </a:solidFill>
      </dgm:spPr>
      <dgm:t>
        <a:bodyPr/>
        <a:lstStyle/>
        <a:p>
          <a:r>
            <a:rPr lang="en-AU"/>
            <a:t>RFQ</a:t>
          </a:r>
        </a:p>
      </dgm:t>
    </dgm:pt>
    <dgm:pt modelId="{A3EB3404-A0F9-4466-AD06-F06B6268032A}" type="parTrans" cxnId="{015B7637-FE84-4A97-BA87-56A3D474117A}">
      <dgm:prSet/>
      <dgm:spPr/>
      <dgm:t>
        <a:bodyPr/>
        <a:lstStyle/>
        <a:p>
          <a:endParaRPr lang="en-AU"/>
        </a:p>
      </dgm:t>
    </dgm:pt>
    <dgm:pt modelId="{7DF94951-A0C1-4219-936D-DEA18C158D5D}" type="sibTrans" cxnId="{015B7637-FE84-4A97-BA87-56A3D474117A}">
      <dgm:prSet/>
      <dgm:spPr/>
      <dgm:t>
        <a:bodyPr/>
        <a:lstStyle/>
        <a:p>
          <a:endParaRPr lang="en-AU"/>
        </a:p>
      </dgm:t>
    </dgm:pt>
    <dgm:pt modelId="{23942932-62C1-4E25-BB20-685D709CB496}">
      <dgm:prSet phldrT="[Text]"/>
      <dgm:spPr>
        <a:solidFill>
          <a:schemeClr val="accent1"/>
        </a:solidFill>
      </dgm:spPr>
      <dgm:t>
        <a:bodyPr/>
        <a:lstStyle/>
        <a:p>
          <a:r>
            <a:rPr lang="en-AU"/>
            <a:t>Support</a:t>
          </a:r>
        </a:p>
      </dgm:t>
    </dgm:pt>
    <dgm:pt modelId="{901D58A4-DC6D-44EC-B691-51576B6B4240}" type="parTrans" cxnId="{D263C8A8-E725-4B8E-ABFB-4B379D7589B0}">
      <dgm:prSet/>
      <dgm:spPr/>
      <dgm:t>
        <a:bodyPr/>
        <a:lstStyle/>
        <a:p>
          <a:endParaRPr lang="en-AU"/>
        </a:p>
      </dgm:t>
    </dgm:pt>
    <dgm:pt modelId="{A4C9A077-8AC8-42DA-992C-0EE45451D796}" type="sibTrans" cxnId="{D263C8A8-E725-4B8E-ABFB-4B379D7589B0}">
      <dgm:prSet/>
      <dgm:spPr/>
      <dgm:t>
        <a:bodyPr/>
        <a:lstStyle/>
        <a:p>
          <a:endParaRPr lang="en-AU"/>
        </a:p>
      </dgm:t>
    </dgm:pt>
    <dgm:pt modelId="{A107C04E-F62D-46FB-B19D-2C4E2A800A0F}">
      <dgm:prSet/>
      <dgm:spPr/>
      <dgm:t>
        <a:bodyPr/>
        <a:lstStyle/>
        <a:p>
          <a:r>
            <a:rPr lang="en-AU"/>
            <a:t>Master Franchisee</a:t>
          </a:r>
        </a:p>
      </dgm:t>
    </dgm:pt>
    <dgm:pt modelId="{0E7AE0CD-6E90-4475-8B63-9AA38D496D85}" type="parTrans" cxnId="{3AD3A503-0B41-472F-90CD-23EFFEBA2D28}">
      <dgm:prSet/>
      <dgm:spPr/>
      <dgm:t>
        <a:bodyPr/>
        <a:lstStyle/>
        <a:p>
          <a:endParaRPr lang="en-AU"/>
        </a:p>
      </dgm:t>
    </dgm:pt>
    <dgm:pt modelId="{B707D9B1-CF09-41D1-808F-C64D4BEA549B}" type="sibTrans" cxnId="{3AD3A503-0B41-472F-90CD-23EFFEBA2D28}">
      <dgm:prSet/>
      <dgm:spPr/>
      <dgm:t>
        <a:bodyPr/>
        <a:lstStyle/>
        <a:p>
          <a:endParaRPr lang="en-AU"/>
        </a:p>
      </dgm:t>
    </dgm:pt>
    <dgm:pt modelId="{F89B4FFB-CDA7-47BD-92E8-DFC34EDEBD48}" type="pres">
      <dgm:prSet presAssocID="{E1EE5341-4DA5-43F3-90D2-BB05AC0F2E05}" presName="mainComposite" presStyleCnt="0">
        <dgm:presLayoutVars>
          <dgm:chPref val="1"/>
          <dgm:dir/>
          <dgm:animOne val="branch"/>
          <dgm:animLvl val="lvl"/>
          <dgm:resizeHandles val="exact"/>
        </dgm:presLayoutVars>
      </dgm:prSet>
      <dgm:spPr/>
    </dgm:pt>
    <dgm:pt modelId="{0BC71106-14F7-4A8A-8941-586F0D7D4D79}" type="pres">
      <dgm:prSet presAssocID="{E1EE5341-4DA5-43F3-90D2-BB05AC0F2E05}" presName="hierFlow" presStyleCnt="0"/>
      <dgm:spPr/>
    </dgm:pt>
    <dgm:pt modelId="{A21D6469-1022-4F51-A455-D182A29C91D5}" type="pres">
      <dgm:prSet presAssocID="{E1EE5341-4DA5-43F3-90D2-BB05AC0F2E05}" presName="firstBuf" presStyleCnt="0"/>
      <dgm:spPr/>
    </dgm:pt>
    <dgm:pt modelId="{1C5BA393-95FA-4F25-BE6E-CD24749029C8}" type="pres">
      <dgm:prSet presAssocID="{E1EE5341-4DA5-43F3-90D2-BB05AC0F2E05}" presName="hierChild1" presStyleCnt="0">
        <dgm:presLayoutVars>
          <dgm:chPref val="1"/>
          <dgm:animOne val="branch"/>
          <dgm:animLvl val="lvl"/>
        </dgm:presLayoutVars>
      </dgm:prSet>
      <dgm:spPr/>
    </dgm:pt>
    <dgm:pt modelId="{B26980B3-B92F-48D2-B080-70C9F5F9FC36}" type="pres">
      <dgm:prSet presAssocID="{F41DA3CF-524F-4B9A-B0AC-80D996E7ADEC}" presName="Name14" presStyleCnt="0"/>
      <dgm:spPr/>
    </dgm:pt>
    <dgm:pt modelId="{9F08A3EE-C556-43C5-A3F6-6FA5F91B8D23}" type="pres">
      <dgm:prSet presAssocID="{F41DA3CF-524F-4B9A-B0AC-80D996E7ADEC}" presName="level1Shape" presStyleLbl="node0" presStyleIdx="0" presStyleCnt="1">
        <dgm:presLayoutVars>
          <dgm:chPref val="3"/>
        </dgm:presLayoutVars>
      </dgm:prSet>
      <dgm:spPr/>
    </dgm:pt>
    <dgm:pt modelId="{365E2061-DF74-460C-9459-457E41A32CB6}" type="pres">
      <dgm:prSet presAssocID="{F41DA3CF-524F-4B9A-B0AC-80D996E7ADEC}" presName="hierChild2" presStyleCnt="0"/>
      <dgm:spPr/>
    </dgm:pt>
    <dgm:pt modelId="{D390FF43-9CA3-4F07-B572-7E47FDB96CBF}" type="pres">
      <dgm:prSet presAssocID="{1CF9405A-5D01-414C-BCCE-59F67AC0A19F}" presName="Name19" presStyleLbl="parChTrans1D2" presStyleIdx="0" presStyleCnt="2"/>
      <dgm:spPr/>
    </dgm:pt>
    <dgm:pt modelId="{C0ACF2F5-7501-4C17-AACE-309CF3488999}" type="pres">
      <dgm:prSet presAssocID="{34506610-1BEC-40FF-8A0B-0C53B594CAA3}" presName="Name21" presStyleCnt="0"/>
      <dgm:spPr/>
    </dgm:pt>
    <dgm:pt modelId="{FDEC12AF-85AA-4D79-A1E1-BE34029A5052}" type="pres">
      <dgm:prSet presAssocID="{34506610-1BEC-40FF-8A0B-0C53B594CAA3}" presName="level2Shape" presStyleLbl="node2" presStyleIdx="0" presStyleCnt="2" custScaleX="145221"/>
      <dgm:spPr/>
    </dgm:pt>
    <dgm:pt modelId="{9B80351A-D8B4-443C-B7BC-554D90B8A560}" type="pres">
      <dgm:prSet presAssocID="{34506610-1BEC-40FF-8A0B-0C53B594CAA3}" presName="hierChild3" presStyleCnt="0"/>
      <dgm:spPr/>
    </dgm:pt>
    <dgm:pt modelId="{D364C088-78DC-4F82-8D38-9041FA80F6D1}" type="pres">
      <dgm:prSet presAssocID="{A4F84314-406B-4613-BE93-FF9CD360DCDA}" presName="Name19" presStyleLbl="parChTrans1D3" presStyleIdx="0" presStyleCnt="4"/>
      <dgm:spPr/>
    </dgm:pt>
    <dgm:pt modelId="{8F336090-860C-422B-93B3-B2071CFEB365}" type="pres">
      <dgm:prSet presAssocID="{2314BC2D-5E7D-4D39-A0D5-84584DBF8E72}" presName="Name21" presStyleCnt="0"/>
      <dgm:spPr/>
    </dgm:pt>
    <dgm:pt modelId="{9985F3FA-E21B-4B64-B394-4D48AE5086B8}" type="pres">
      <dgm:prSet presAssocID="{2314BC2D-5E7D-4D39-A0D5-84584DBF8E72}" presName="level2Shape" presStyleLbl="node3" presStyleIdx="0" presStyleCnt="4" custScaleX="174308"/>
      <dgm:spPr/>
    </dgm:pt>
    <dgm:pt modelId="{CFCD61C0-54F2-4265-9817-CC25E010F39D}" type="pres">
      <dgm:prSet presAssocID="{2314BC2D-5E7D-4D39-A0D5-84584DBF8E72}" presName="hierChild3" presStyleCnt="0"/>
      <dgm:spPr/>
    </dgm:pt>
    <dgm:pt modelId="{43E427F9-6925-42A7-8F6E-1CCC1B548BC5}" type="pres">
      <dgm:prSet presAssocID="{6020F8F1-78CD-44F7-98D6-EF186A89CFC9}" presName="Name19" presStyleLbl="parChTrans1D3" presStyleIdx="1" presStyleCnt="4"/>
      <dgm:spPr/>
    </dgm:pt>
    <dgm:pt modelId="{62E9D462-06FB-46F8-9A5C-09958A1D06C9}" type="pres">
      <dgm:prSet presAssocID="{453D117D-9989-4A94-81FD-61BE908C0678}" presName="Name21" presStyleCnt="0"/>
      <dgm:spPr/>
    </dgm:pt>
    <dgm:pt modelId="{E4DF5DE4-B248-4512-B6CD-612BD8B47548}" type="pres">
      <dgm:prSet presAssocID="{453D117D-9989-4A94-81FD-61BE908C0678}" presName="level2Shape" presStyleLbl="node3" presStyleIdx="1" presStyleCnt="4"/>
      <dgm:spPr/>
    </dgm:pt>
    <dgm:pt modelId="{A22E2E4C-E21B-44FC-BD96-69C28B0E2735}" type="pres">
      <dgm:prSet presAssocID="{453D117D-9989-4A94-81FD-61BE908C0678}" presName="hierChild3" presStyleCnt="0"/>
      <dgm:spPr/>
    </dgm:pt>
    <dgm:pt modelId="{51035E5A-E089-47BD-804F-BF30FD199E76}" type="pres">
      <dgm:prSet presAssocID="{7F2D714F-0A92-448F-8EE1-4206E7306095}" presName="Name19" presStyleLbl="parChTrans1D2" presStyleIdx="1" presStyleCnt="2"/>
      <dgm:spPr/>
    </dgm:pt>
    <dgm:pt modelId="{AEC7402C-BDE0-4FFA-8ECD-66AF80E5337C}" type="pres">
      <dgm:prSet presAssocID="{5E6E4D69-6487-4769-9767-E9B49299097F}" presName="Name21" presStyleCnt="0"/>
      <dgm:spPr/>
    </dgm:pt>
    <dgm:pt modelId="{B01282F9-1D6D-444F-9289-3C8036422C8A}" type="pres">
      <dgm:prSet presAssocID="{5E6E4D69-6487-4769-9767-E9B49299097F}" presName="level2Shape" presStyleLbl="node2" presStyleIdx="1" presStyleCnt="2"/>
      <dgm:spPr/>
    </dgm:pt>
    <dgm:pt modelId="{A30FF632-1AB2-4AF4-8AC1-39934D457B4D}" type="pres">
      <dgm:prSet presAssocID="{5E6E4D69-6487-4769-9767-E9B49299097F}" presName="hierChild3" presStyleCnt="0"/>
      <dgm:spPr/>
    </dgm:pt>
    <dgm:pt modelId="{74FFCC0C-480A-4921-99A0-C65549641625}" type="pres">
      <dgm:prSet presAssocID="{72C736FD-1BA9-4038-B3DE-D267155D3BEC}" presName="Name19" presStyleLbl="parChTrans1D3" presStyleIdx="2" presStyleCnt="4"/>
      <dgm:spPr/>
    </dgm:pt>
    <dgm:pt modelId="{B0A5D991-DFE6-40E0-AC73-8D54C6ADE863}" type="pres">
      <dgm:prSet presAssocID="{FE2AAE02-5B33-4CCC-A54A-4BB822B8211E}" presName="Name21" presStyleCnt="0"/>
      <dgm:spPr/>
    </dgm:pt>
    <dgm:pt modelId="{95F679AE-6EBD-4E33-B029-831889498BE6}" type="pres">
      <dgm:prSet presAssocID="{FE2AAE02-5B33-4CCC-A54A-4BB822B8211E}" presName="level2Shape" presStyleLbl="node3" presStyleIdx="2" presStyleCnt="4"/>
      <dgm:spPr/>
    </dgm:pt>
    <dgm:pt modelId="{25817772-F930-4966-8BEE-38DC009B975D}" type="pres">
      <dgm:prSet presAssocID="{FE2AAE02-5B33-4CCC-A54A-4BB822B8211E}" presName="hierChild3" presStyleCnt="0"/>
      <dgm:spPr/>
    </dgm:pt>
    <dgm:pt modelId="{2CB675CD-7179-4EE7-B54C-5D1EF0B5F786}" type="pres">
      <dgm:prSet presAssocID="{0E7AE0CD-6E90-4475-8B63-9AA38D496D85}" presName="Name19" presStyleLbl="parChTrans1D3" presStyleIdx="3" presStyleCnt="4"/>
      <dgm:spPr/>
    </dgm:pt>
    <dgm:pt modelId="{85F4A15A-71C0-4AE5-9668-52E27D813D8E}" type="pres">
      <dgm:prSet presAssocID="{A107C04E-F62D-46FB-B19D-2C4E2A800A0F}" presName="Name21" presStyleCnt="0"/>
      <dgm:spPr/>
    </dgm:pt>
    <dgm:pt modelId="{53DEDE0B-52BF-4B58-B90B-020E667EC32F}" type="pres">
      <dgm:prSet presAssocID="{A107C04E-F62D-46FB-B19D-2C4E2A800A0F}" presName="level2Shape" presStyleLbl="node3" presStyleIdx="3" presStyleCnt="4"/>
      <dgm:spPr/>
    </dgm:pt>
    <dgm:pt modelId="{D554AA64-A7F9-46C1-8263-CFAFFBA3CE87}" type="pres">
      <dgm:prSet presAssocID="{A107C04E-F62D-46FB-B19D-2C4E2A800A0F}" presName="hierChild3" presStyleCnt="0"/>
      <dgm:spPr/>
    </dgm:pt>
    <dgm:pt modelId="{4691A747-9A14-4E5D-ACCC-05AA734B7033}" type="pres">
      <dgm:prSet presAssocID="{E1EE5341-4DA5-43F3-90D2-BB05AC0F2E05}" presName="bgShapesFlow" presStyleCnt="0"/>
      <dgm:spPr/>
    </dgm:pt>
    <dgm:pt modelId="{DDDD1E91-264E-4D5D-9C2D-85BA991FA4E9}" type="pres">
      <dgm:prSet presAssocID="{9B14EB63-2FDE-4E36-AE35-FA56DF1FB864}" presName="rectComp" presStyleCnt="0"/>
      <dgm:spPr/>
    </dgm:pt>
    <dgm:pt modelId="{390C5ADA-9C18-400E-B35E-A6D8EFC1C4FD}" type="pres">
      <dgm:prSet presAssocID="{9B14EB63-2FDE-4E36-AE35-FA56DF1FB864}" presName="bgRect" presStyleLbl="bgShp" presStyleIdx="0" presStyleCnt="3"/>
      <dgm:spPr/>
    </dgm:pt>
    <dgm:pt modelId="{A52BDD89-331B-4C7D-A8EE-C08EC988B295}" type="pres">
      <dgm:prSet presAssocID="{9B14EB63-2FDE-4E36-AE35-FA56DF1FB864}" presName="bgRectTx" presStyleLbl="bgShp" presStyleIdx="0" presStyleCnt="3">
        <dgm:presLayoutVars>
          <dgm:bulletEnabled val="1"/>
        </dgm:presLayoutVars>
      </dgm:prSet>
      <dgm:spPr/>
    </dgm:pt>
    <dgm:pt modelId="{03FEF8C6-F582-4D55-B781-2E226D95A407}" type="pres">
      <dgm:prSet presAssocID="{9B14EB63-2FDE-4E36-AE35-FA56DF1FB864}" presName="spComp" presStyleCnt="0"/>
      <dgm:spPr/>
    </dgm:pt>
    <dgm:pt modelId="{C17C1DB6-2290-424A-81D5-AE6E80C17344}" type="pres">
      <dgm:prSet presAssocID="{9B14EB63-2FDE-4E36-AE35-FA56DF1FB864}" presName="vSp" presStyleCnt="0"/>
      <dgm:spPr/>
    </dgm:pt>
    <dgm:pt modelId="{FCC0F005-5C42-4A1A-80AF-21A71DAC1589}" type="pres">
      <dgm:prSet presAssocID="{33781851-D3C5-4314-A73D-A167CE7A403C}" presName="rectComp" presStyleCnt="0"/>
      <dgm:spPr/>
    </dgm:pt>
    <dgm:pt modelId="{3C0A3BF0-551E-45A6-BADD-3F7E64AD53F4}" type="pres">
      <dgm:prSet presAssocID="{33781851-D3C5-4314-A73D-A167CE7A403C}" presName="bgRect" presStyleLbl="bgShp" presStyleIdx="1" presStyleCnt="3" custLinFactNeighborX="417" custLinFactNeighborY="1878"/>
      <dgm:spPr/>
    </dgm:pt>
    <dgm:pt modelId="{624A6AD1-7802-4660-9BC5-98A156439BBA}" type="pres">
      <dgm:prSet presAssocID="{33781851-D3C5-4314-A73D-A167CE7A403C}" presName="bgRectTx" presStyleLbl="bgShp" presStyleIdx="1" presStyleCnt="3">
        <dgm:presLayoutVars>
          <dgm:bulletEnabled val="1"/>
        </dgm:presLayoutVars>
      </dgm:prSet>
      <dgm:spPr/>
    </dgm:pt>
    <dgm:pt modelId="{410C73FD-6894-404E-B3B2-E9208F0B3301}" type="pres">
      <dgm:prSet presAssocID="{33781851-D3C5-4314-A73D-A167CE7A403C}" presName="spComp" presStyleCnt="0"/>
      <dgm:spPr/>
    </dgm:pt>
    <dgm:pt modelId="{7BCDBB8F-AB1B-4140-A190-3B0FCE4C3B30}" type="pres">
      <dgm:prSet presAssocID="{33781851-D3C5-4314-A73D-A167CE7A403C}" presName="vSp" presStyleCnt="0"/>
      <dgm:spPr/>
    </dgm:pt>
    <dgm:pt modelId="{D2FA1C8F-97BA-42FC-B5A8-CAB49BE48970}" type="pres">
      <dgm:prSet presAssocID="{23942932-62C1-4E25-BB20-685D709CB496}" presName="rectComp" presStyleCnt="0"/>
      <dgm:spPr/>
    </dgm:pt>
    <dgm:pt modelId="{936263D1-6E8F-425E-82B0-7ECDA050C823}" type="pres">
      <dgm:prSet presAssocID="{23942932-62C1-4E25-BB20-685D709CB496}" presName="bgRect" presStyleLbl="bgShp" presStyleIdx="2" presStyleCnt="3"/>
      <dgm:spPr/>
    </dgm:pt>
    <dgm:pt modelId="{9F501768-80F0-4DCD-9B6D-2C0798AFE740}" type="pres">
      <dgm:prSet presAssocID="{23942932-62C1-4E25-BB20-685D709CB496}" presName="bgRectTx" presStyleLbl="bgShp" presStyleIdx="2" presStyleCnt="3">
        <dgm:presLayoutVars>
          <dgm:bulletEnabled val="1"/>
        </dgm:presLayoutVars>
      </dgm:prSet>
      <dgm:spPr/>
    </dgm:pt>
  </dgm:ptLst>
  <dgm:cxnLst>
    <dgm:cxn modelId="{815E1503-E04E-4AC2-8595-D8605FD89970}" type="presOf" srcId="{2314BC2D-5E7D-4D39-A0D5-84584DBF8E72}" destId="{9985F3FA-E21B-4B64-B394-4D48AE5086B8}" srcOrd="0" destOrd="0" presId="urn:microsoft.com/office/officeart/2005/8/layout/hierarchy6"/>
    <dgm:cxn modelId="{3AD3A503-0B41-472F-90CD-23EFFEBA2D28}" srcId="{5E6E4D69-6487-4769-9767-E9B49299097F}" destId="{A107C04E-F62D-46FB-B19D-2C4E2A800A0F}" srcOrd="1" destOrd="0" parTransId="{0E7AE0CD-6E90-4475-8B63-9AA38D496D85}" sibTransId="{B707D9B1-CF09-41D1-808F-C64D4BEA549B}"/>
    <dgm:cxn modelId="{D3524204-EBEE-4C22-A948-8D878998A7E3}" type="presOf" srcId="{5E6E4D69-6487-4769-9767-E9B49299097F}" destId="{B01282F9-1D6D-444F-9289-3C8036422C8A}" srcOrd="0" destOrd="0" presId="urn:microsoft.com/office/officeart/2005/8/layout/hierarchy6"/>
    <dgm:cxn modelId="{65A42017-D4C1-4959-B820-CB0639AECDE1}" type="presOf" srcId="{0E7AE0CD-6E90-4475-8B63-9AA38D496D85}" destId="{2CB675CD-7179-4EE7-B54C-5D1EF0B5F786}" srcOrd="0" destOrd="0" presId="urn:microsoft.com/office/officeart/2005/8/layout/hierarchy6"/>
    <dgm:cxn modelId="{CB605F19-78D1-484A-8B49-47816607E109}" srcId="{5E6E4D69-6487-4769-9767-E9B49299097F}" destId="{FE2AAE02-5B33-4CCC-A54A-4BB822B8211E}" srcOrd="0" destOrd="0" parTransId="{72C736FD-1BA9-4038-B3DE-D267155D3BEC}" sibTransId="{C3989E79-0E0B-4C09-BCDA-6658A1D78DBE}"/>
    <dgm:cxn modelId="{3087331A-2B1A-4919-B306-CED60A5BB2D6}" srcId="{E1EE5341-4DA5-43F3-90D2-BB05AC0F2E05}" destId="{9B14EB63-2FDE-4E36-AE35-FA56DF1FB864}" srcOrd="1" destOrd="0" parTransId="{09C4ABEC-AD0D-4031-B6F6-68092407F790}" sibTransId="{E1DC9982-1FC0-4B08-BCED-F2E242B5511E}"/>
    <dgm:cxn modelId="{33CA501C-E5CF-44AE-B094-958B0A280FB5}" srcId="{E1EE5341-4DA5-43F3-90D2-BB05AC0F2E05}" destId="{F41DA3CF-524F-4B9A-B0AC-80D996E7ADEC}" srcOrd="0" destOrd="0" parTransId="{5C5F6F07-40BA-4ABA-9A3F-945786223A9C}" sibTransId="{56E611F6-6833-4B2F-A43B-A27E725BEA47}"/>
    <dgm:cxn modelId="{2654C722-429A-4117-8434-B7E2248A1034}" type="presOf" srcId="{6020F8F1-78CD-44F7-98D6-EF186A89CFC9}" destId="{43E427F9-6925-42A7-8F6E-1CCC1B548BC5}" srcOrd="0" destOrd="0" presId="urn:microsoft.com/office/officeart/2005/8/layout/hierarchy6"/>
    <dgm:cxn modelId="{4B70F52A-D08E-412C-832A-9AB81AC0258A}" type="presOf" srcId="{A4F84314-406B-4613-BE93-FF9CD360DCDA}" destId="{D364C088-78DC-4F82-8D38-9041FA80F6D1}" srcOrd="0" destOrd="0" presId="urn:microsoft.com/office/officeart/2005/8/layout/hierarchy6"/>
    <dgm:cxn modelId="{015B7637-FE84-4A97-BA87-56A3D474117A}" srcId="{E1EE5341-4DA5-43F3-90D2-BB05AC0F2E05}" destId="{33781851-D3C5-4314-A73D-A167CE7A403C}" srcOrd="2" destOrd="0" parTransId="{A3EB3404-A0F9-4466-AD06-F06B6268032A}" sibTransId="{7DF94951-A0C1-4219-936D-DEA18C158D5D}"/>
    <dgm:cxn modelId="{72A7963A-3CA5-4DC6-844D-3EF523A60AE6}" type="presOf" srcId="{E1EE5341-4DA5-43F3-90D2-BB05AC0F2E05}" destId="{F89B4FFB-CDA7-47BD-92E8-DFC34EDEBD48}" srcOrd="0" destOrd="0" presId="urn:microsoft.com/office/officeart/2005/8/layout/hierarchy6"/>
    <dgm:cxn modelId="{DE520168-C4B7-4237-8ABA-2A73B35C769B}" type="presOf" srcId="{23942932-62C1-4E25-BB20-685D709CB496}" destId="{936263D1-6E8F-425E-82B0-7ECDA050C823}" srcOrd="0" destOrd="0" presId="urn:microsoft.com/office/officeart/2005/8/layout/hierarchy6"/>
    <dgm:cxn modelId="{66D2B06C-11CF-4054-A25B-335171C5F6C8}" srcId="{34506610-1BEC-40FF-8A0B-0C53B594CAA3}" destId="{453D117D-9989-4A94-81FD-61BE908C0678}" srcOrd="1" destOrd="0" parTransId="{6020F8F1-78CD-44F7-98D6-EF186A89CFC9}" sibTransId="{B0B00BC6-F211-4478-8E23-795718E983E6}"/>
    <dgm:cxn modelId="{4E2AD971-6200-42FC-9256-E8F4D6136ECC}" type="presOf" srcId="{9B14EB63-2FDE-4E36-AE35-FA56DF1FB864}" destId="{390C5ADA-9C18-400E-B35E-A6D8EFC1C4FD}" srcOrd="0" destOrd="0" presId="urn:microsoft.com/office/officeart/2005/8/layout/hierarchy6"/>
    <dgm:cxn modelId="{95E9DF76-93FE-475C-BCF4-BE818253BD1E}" type="presOf" srcId="{33781851-D3C5-4314-A73D-A167CE7A403C}" destId="{624A6AD1-7802-4660-9BC5-98A156439BBA}" srcOrd="1" destOrd="0" presId="urn:microsoft.com/office/officeart/2005/8/layout/hierarchy6"/>
    <dgm:cxn modelId="{5EF97785-5812-4B80-B967-CBFBDB5A3E82}" type="presOf" srcId="{1CF9405A-5D01-414C-BCCE-59F67AC0A19F}" destId="{D390FF43-9CA3-4F07-B572-7E47FDB96CBF}" srcOrd="0" destOrd="0" presId="urn:microsoft.com/office/officeart/2005/8/layout/hierarchy6"/>
    <dgm:cxn modelId="{0188DE85-A6A9-4973-A3F6-7AE139C18612}" type="presOf" srcId="{FE2AAE02-5B33-4CCC-A54A-4BB822B8211E}" destId="{95F679AE-6EBD-4E33-B029-831889498BE6}" srcOrd="0" destOrd="0" presId="urn:microsoft.com/office/officeart/2005/8/layout/hierarchy6"/>
    <dgm:cxn modelId="{29CCB88D-CCBA-4D9B-A1AA-E8529BA46608}" type="presOf" srcId="{453D117D-9989-4A94-81FD-61BE908C0678}" destId="{E4DF5DE4-B248-4512-B6CD-612BD8B47548}" srcOrd="0" destOrd="0" presId="urn:microsoft.com/office/officeart/2005/8/layout/hierarchy6"/>
    <dgm:cxn modelId="{C848CB8F-1750-405C-892C-8EAA5601095B}" type="presOf" srcId="{F41DA3CF-524F-4B9A-B0AC-80D996E7ADEC}" destId="{9F08A3EE-C556-43C5-A3F6-6FA5F91B8D23}" srcOrd="0" destOrd="0" presId="urn:microsoft.com/office/officeart/2005/8/layout/hierarchy6"/>
    <dgm:cxn modelId="{90C53798-BB5F-42A1-876E-0FE10D872EBA}" type="presOf" srcId="{34506610-1BEC-40FF-8A0B-0C53B594CAA3}" destId="{FDEC12AF-85AA-4D79-A1E1-BE34029A5052}" srcOrd="0" destOrd="0" presId="urn:microsoft.com/office/officeart/2005/8/layout/hierarchy6"/>
    <dgm:cxn modelId="{213A3699-3C91-49E5-ABE8-552D6EE5AF95}" type="presOf" srcId="{72C736FD-1BA9-4038-B3DE-D267155D3BEC}" destId="{74FFCC0C-480A-4921-99A0-C65549641625}" srcOrd="0" destOrd="0" presId="urn:microsoft.com/office/officeart/2005/8/layout/hierarchy6"/>
    <dgm:cxn modelId="{D263C8A8-E725-4B8E-ABFB-4B379D7589B0}" srcId="{E1EE5341-4DA5-43F3-90D2-BB05AC0F2E05}" destId="{23942932-62C1-4E25-BB20-685D709CB496}" srcOrd="3" destOrd="0" parTransId="{901D58A4-DC6D-44EC-B691-51576B6B4240}" sibTransId="{A4C9A077-8AC8-42DA-992C-0EE45451D796}"/>
    <dgm:cxn modelId="{675C1EBC-105F-43D6-A273-91E4EB5FC4A6}" type="presOf" srcId="{9B14EB63-2FDE-4E36-AE35-FA56DF1FB864}" destId="{A52BDD89-331B-4C7D-A8EE-C08EC988B295}" srcOrd="1" destOrd="0" presId="urn:microsoft.com/office/officeart/2005/8/layout/hierarchy6"/>
    <dgm:cxn modelId="{7495A2E0-D1AD-4E3F-80CF-9C344106A6DE}" type="presOf" srcId="{23942932-62C1-4E25-BB20-685D709CB496}" destId="{9F501768-80F0-4DCD-9B6D-2C0798AFE740}" srcOrd="1" destOrd="0" presId="urn:microsoft.com/office/officeart/2005/8/layout/hierarchy6"/>
    <dgm:cxn modelId="{AAC7B5E1-2DD3-4409-BC2E-2B7DCBADAD86}" srcId="{F41DA3CF-524F-4B9A-B0AC-80D996E7ADEC}" destId="{34506610-1BEC-40FF-8A0B-0C53B594CAA3}" srcOrd="0" destOrd="0" parTransId="{1CF9405A-5D01-414C-BCCE-59F67AC0A19F}" sibTransId="{CE9E4873-9568-488F-96FF-503A0AECF404}"/>
    <dgm:cxn modelId="{2CCAB9E2-B281-4D89-874B-3ECC04B62692}" type="presOf" srcId="{A107C04E-F62D-46FB-B19D-2C4E2A800A0F}" destId="{53DEDE0B-52BF-4B58-B90B-020E667EC32F}" srcOrd="0" destOrd="0" presId="urn:microsoft.com/office/officeart/2005/8/layout/hierarchy6"/>
    <dgm:cxn modelId="{F02AC5E4-E980-4E9C-9E46-E2CD3F716094}" type="presOf" srcId="{33781851-D3C5-4314-A73D-A167CE7A403C}" destId="{3C0A3BF0-551E-45A6-BADD-3F7E64AD53F4}" srcOrd="0" destOrd="0" presId="urn:microsoft.com/office/officeart/2005/8/layout/hierarchy6"/>
    <dgm:cxn modelId="{EDB096F4-0B2C-4CB1-AD0D-005118CE999F}" type="presOf" srcId="{7F2D714F-0A92-448F-8EE1-4206E7306095}" destId="{51035E5A-E089-47BD-804F-BF30FD199E76}" srcOrd="0" destOrd="0" presId="urn:microsoft.com/office/officeart/2005/8/layout/hierarchy6"/>
    <dgm:cxn modelId="{9D066CF7-584F-482E-8036-564EDFE95A1C}" srcId="{34506610-1BEC-40FF-8A0B-0C53B594CAA3}" destId="{2314BC2D-5E7D-4D39-A0D5-84584DBF8E72}" srcOrd="0" destOrd="0" parTransId="{A4F84314-406B-4613-BE93-FF9CD360DCDA}" sibTransId="{C41BDA21-CAD5-48C6-85FE-836CBBA0AACC}"/>
    <dgm:cxn modelId="{4C352AFC-AF5D-4605-81AA-3F49C6CF68BB}" srcId="{F41DA3CF-524F-4B9A-B0AC-80D996E7ADEC}" destId="{5E6E4D69-6487-4769-9767-E9B49299097F}" srcOrd="1" destOrd="0" parTransId="{7F2D714F-0A92-448F-8EE1-4206E7306095}" sibTransId="{40E24D5F-F728-463A-B590-6C5F6B94FE9F}"/>
    <dgm:cxn modelId="{D2F1DEBD-4237-4643-AC41-543DA226FF70}" type="presParOf" srcId="{F89B4FFB-CDA7-47BD-92E8-DFC34EDEBD48}" destId="{0BC71106-14F7-4A8A-8941-586F0D7D4D79}" srcOrd="0" destOrd="0" presId="urn:microsoft.com/office/officeart/2005/8/layout/hierarchy6"/>
    <dgm:cxn modelId="{157F94F0-5546-4B22-88AE-CB3C1934E8DE}" type="presParOf" srcId="{0BC71106-14F7-4A8A-8941-586F0D7D4D79}" destId="{A21D6469-1022-4F51-A455-D182A29C91D5}" srcOrd="0" destOrd="0" presId="urn:microsoft.com/office/officeart/2005/8/layout/hierarchy6"/>
    <dgm:cxn modelId="{7F33CB5A-0FA8-41F1-8BE0-2EE9300DDFF2}" type="presParOf" srcId="{0BC71106-14F7-4A8A-8941-586F0D7D4D79}" destId="{1C5BA393-95FA-4F25-BE6E-CD24749029C8}" srcOrd="1" destOrd="0" presId="urn:microsoft.com/office/officeart/2005/8/layout/hierarchy6"/>
    <dgm:cxn modelId="{0479EB7A-7E94-4E9C-ABDC-7696A655B907}" type="presParOf" srcId="{1C5BA393-95FA-4F25-BE6E-CD24749029C8}" destId="{B26980B3-B92F-48D2-B080-70C9F5F9FC36}" srcOrd="0" destOrd="0" presId="urn:microsoft.com/office/officeart/2005/8/layout/hierarchy6"/>
    <dgm:cxn modelId="{FAD4C8FE-D81E-40AA-AC44-636490CC9725}" type="presParOf" srcId="{B26980B3-B92F-48D2-B080-70C9F5F9FC36}" destId="{9F08A3EE-C556-43C5-A3F6-6FA5F91B8D23}" srcOrd="0" destOrd="0" presId="urn:microsoft.com/office/officeart/2005/8/layout/hierarchy6"/>
    <dgm:cxn modelId="{35CBFE1E-C0F4-418E-B27E-14B9C52BA8DD}" type="presParOf" srcId="{B26980B3-B92F-48D2-B080-70C9F5F9FC36}" destId="{365E2061-DF74-460C-9459-457E41A32CB6}" srcOrd="1" destOrd="0" presId="urn:microsoft.com/office/officeart/2005/8/layout/hierarchy6"/>
    <dgm:cxn modelId="{052EFC4D-70F0-448B-8DCF-78138A9E4DE5}" type="presParOf" srcId="{365E2061-DF74-460C-9459-457E41A32CB6}" destId="{D390FF43-9CA3-4F07-B572-7E47FDB96CBF}" srcOrd="0" destOrd="0" presId="urn:microsoft.com/office/officeart/2005/8/layout/hierarchy6"/>
    <dgm:cxn modelId="{073FFD9A-516A-4F9D-B91B-F3D71679FF30}" type="presParOf" srcId="{365E2061-DF74-460C-9459-457E41A32CB6}" destId="{C0ACF2F5-7501-4C17-AACE-309CF3488999}" srcOrd="1" destOrd="0" presId="urn:microsoft.com/office/officeart/2005/8/layout/hierarchy6"/>
    <dgm:cxn modelId="{D3525631-5045-4E9A-BD03-E917D77D32A3}" type="presParOf" srcId="{C0ACF2F5-7501-4C17-AACE-309CF3488999}" destId="{FDEC12AF-85AA-4D79-A1E1-BE34029A5052}" srcOrd="0" destOrd="0" presId="urn:microsoft.com/office/officeart/2005/8/layout/hierarchy6"/>
    <dgm:cxn modelId="{60ACD07D-1A42-436B-8524-04795775E020}" type="presParOf" srcId="{C0ACF2F5-7501-4C17-AACE-309CF3488999}" destId="{9B80351A-D8B4-443C-B7BC-554D90B8A560}" srcOrd="1" destOrd="0" presId="urn:microsoft.com/office/officeart/2005/8/layout/hierarchy6"/>
    <dgm:cxn modelId="{5C505160-DB88-494A-9313-73C2BF86C6A6}" type="presParOf" srcId="{9B80351A-D8B4-443C-B7BC-554D90B8A560}" destId="{D364C088-78DC-4F82-8D38-9041FA80F6D1}" srcOrd="0" destOrd="0" presId="urn:microsoft.com/office/officeart/2005/8/layout/hierarchy6"/>
    <dgm:cxn modelId="{2EDAEC6B-DEBE-4D82-A85F-02AA27B1EA42}" type="presParOf" srcId="{9B80351A-D8B4-443C-B7BC-554D90B8A560}" destId="{8F336090-860C-422B-93B3-B2071CFEB365}" srcOrd="1" destOrd="0" presId="urn:microsoft.com/office/officeart/2005/8/layout/hierarchy6"/>
    <dgm:cxn modelId="{D12D02CD-5160-4901-8303-A1153ED7F716}" type="presParOf" srcId="{8F336090-860C-422B-93B3-B2071CFEB365}" destId="{9985F3FA-E21B-4B64-B394-4D48AE5086B8}" srcOrd="0" destOrd="0" presId="urn:microsoft.com/office/officeart/2005/8/layout/hierarchy6"/>
    <dgm:cxn modelId="{001408AE-C64B-4A16-A48B-B8980969674F}" type="presParOf" srcId="{8F336090-860C-422B-93B3-B2071CFEB365}" destId="{CFCD61C0-54F2-4265-9817-CC25E010F39D}" srcOrd="1" destOrd="0" presId="urn:microsoft.com/office/officeart/2005/8/layout/hierarchy6"/>
    <dgm:cxn modelId="{4DF0109A-C589-48D2-A612-C831DA8B20A1}" type="presParOf" srcId="{9B80351A-D8B4-443C-B7BC-554D90B8A560}" destId="{43E427F9-6925-42A7-8F6E-1CCC1B548BC5}" srcOrd="2" destOrd="0" presId="urn:microsoft.com/office/officeart/2005/8/layout/hierarchy6"/>
    <dgm:cxn modelId="{8C4880F2-4857-464D-97BB-F8CE15AE2AD7}" type="presParOf" srcId="{9B80351A-D8B4-443C-B7BC-554D90B8A560}" destId="{62E9D462-06FB-46F8-9A5C-09958A1D06C9}" srcOrd="3" destOrd="0" presId="urn:microsoft.com/office/officeart/2005/8/layout/hierarchy6"/>
    <dgm:cxn modelId="{E319B993-92DB-4C2F-A6C4-F5F929E82DD5}" type="presParOf" srcId="{62E9D462-06FB-46F8-9A5C-09958A1D06C9}" destId="{E4DF5DE4-B248-4512-B6CD-612BD8B47548}" srcOrd="0" destOrd="0" presId="urn:microsoft.com/office/officeart/2005/8/layout/hierarchy6"/>
    <dgm:cxn modelId="{13C47BE2-9A21-4D16-AFF4-F86BF12EBC1D}" type="presParOf" srcId="{62E9D462-06FB-46F8-9A5C-09958A1D06C9}" destId="{A22E2E4C-E21B-44FC-BD96-69C28B0E2735}" srcOrd="1" destOrd="0" presId="urn:microsoft.com/office/officeart/2005/8/layout/hierarchy6"/>
    <dgm:cxn modelId="{A10DCECC-8F3D-446C-983E-0084028208B7}" type="presParOf" srcId="{365E2061-DF74-460C-9459-457E41A32CB6}" destId="{51035E5A-E089-47BD-804F-BF30FD199E76}" srcOrd="2" destOrd="0" presId="urn:microsoft.com/office/officeart/2005/8/layout/hierarchy6"/>
    <dgm:cxn modelId="{EE9E7D85-E49C-47DF-A243-D7A01E6E611F}" type="presParOf" srcId="{365E2061-DF74-460C-9459-457E41A32CB6}" destId="{AEC7402C-BDE0-4FFA-8ECD-66AF80E5337C}" srcOrd="3" destOrd="0" presId="urn:microsoft.com/office/officeart/2005/8/layout/hierarchy6"/>
    <dgm:cxn modelId="{88E06544-053B-46B7-A1E8-98B38F436286}" type="presParOf" srcId="{AEC7402C-BDE0-4FFA-8ECD-66AF80E5337C}" destId="{B01282F9-1D6D-444F-9289-3C8036422C8A}" srcOrd="0" destOrd="0" presId="urn:microsoft.com/office/officeart/2005/8/layout/hierarchy6"/>
    <dgm:cxn modelId="{F47E3479-0B32-41D8-9C7E-9E78022BA2AA}" type="presParOf" srcId="{AEC7402C-BDE0-4FFA-8ECD-66AF80E5337C}" destId="{A30FF632-1AB2-4AF4-8AC1-39934D457B4D}" srcOrd="1" destOrd="0" presId="urn:microsoft.com/office/officeart/2005/8/layout/hierarchy6"/>
    <dgm:cxn modelId="{6974B3A8-87AF-403B-A3FB-1F3CA0CB5231}" type="presParOf" srcId="{A30FF632-1AB2-4AF4-8AC1-39934D457B4D}" destId="{74FFCC0C-480A-4921-99A0-C65549641625}" srcOrd="0" destOrd="0" presId="urn:microsoft.com/office/officeart/2005/8/layout/hierarchy6"/>
    <dgm:cxn modelId="{3F537D90-7957-4CF6-A1FD-754494E74865}" type="presParOf" srcId="{A30FF632-1AB2-4AF4-8AC1-39934D457B4D}" destId="{B0A5D991-DFE6-40E0-AC73-8D54C6ADE863}" srcOrd="1" destOrd="0" presId="urn:microsoft.com/office/officeart/2005/8/layout/hierarchy6"/>
    <dgm:cxn modelId="{0E5C55B0-EBEC-43C2-AB8F-790DF63E1D59}" type="presParOf" srcId="{B0A5D991-DFE6-40E0-AC73-8D54C6ADE863}" destId="{95F679AE-6EBD-4E33-B029-831889498BE6}" srcOrd="0" destOrd="0" presId="urn:microsoft.com/office/officeart/2005/8/layout/hierarchy6"/>
    <dgm:cxn modelId="{DA7289A0-18B9-4418-B8BE-30EC709BC805}" type="presParOf" srcId="{B0A5D991-DFE6-40E0-AC73-8D54C6ADE863}" destId="{25817772-F930-4966-8BEE-38DC009B975D}" srcOrd="1" destOrd="0" presId="urn:microsoft.com/office/officeart/2005/8/layout/hierarchy6"/>
    <dgm:cxn modelId="{C17C37A1-6EA8-4C6B-8BAD-9D08B8A47EED}" type="presParOf" srcId="{A30FF632-1AB2-4AF4-8AC1-39934D457B4D}" destId="{2CB675CD-7179-4EE7-B54C-5D1EF0B5F786}" srcOrd="2" destOrd="0" presId="urn:microsoft.com/office/officeart/2005/8/layout/hierarchy6"/>
    <dgm:cxn modelId="{957ABE35-82F6-4C33-BCC8-F6EFA47EE158}" type="presParOf" srcId="{A30FF632-1AB2-4AF4-8AC1-39934D457B4D}" destId="{85F4A15A-71C0-4AE5-9668-52E27D813D8E}" srcOrd="3" destOrd="0" presId="urn:microsoft.com/office/officeart/2005/8/layout/hierarchy6"/>
    <dgm:cxn modelId="{B4ED5DAB-E823-49EA-AB4D-BC477333E146}" type="presParOf" srcId="{85F4A15A-71C0-4AE5-9668-52E27D813D8E}" destId="{53DEDE0B-52BF-4B58-B90B-020E667EC32F}" srcOrd="0" destOrd="0" presId="urn:microsoft.com/office/officeart/2005/8/layout/hierarchy6"/>
    <dgm:cxn modelId="{F45F2D10-6E82-4E6E-8FF2-82A9DA82BE5E}" type="presParOf" srcId="{85F4A15A-71C0-4AE5-9668-52E27D813D8E}" destId="{D554AA64-A7F9-46C1-8263-CFAFFBA3CE87}" srcOrd="1" destOrd="0" presId="urn:microsoft.com/office/officeart/2005/8/layout/hierarchy6"/>
    <dgm:cxn modelId="{BBD8FBF4-E33E-46BB-8586-6890F8E980D3}" type="presParOf" srcId="{F89B4FFB-CDA7-47BD-92E8-DFC34EDEBD48}" destId="{4691A747-9A14-4E5D-ACCC-05AA734B7033}" srcOrd="1" destOrd="0" presId="urn:microsoft.com/office/officeart/2005/8/layout/hierarchy6"/>
    <dgm:cxn modelId="{CCD6AB89-4388-45E4-8B67-CB968839B927}" type="presParOf" srcId="{4691A747-9A14-4E5D-ACCC-05AA734B7033}" destId="{DDDD1E91-264E-4D5D-9C2D-85BA991FA4E9}" srcOrd="0" destOrd="0" presId="urn:microsoft.com/office/officeart/2005/8/layout/hierarchy6"/>
    <dgm:cxn modelId="{968B9C8C-811B-482F-B71E-3D73D63E8D48}" type="presParOf" srcId="{DDDD1E91-264E-4D5D-9C2D-85BA991FA4E9}" destId="{390C5ADA-9C18-400E-B35E-A6D8EFC1C4FD}" srcOrd="0" destOrd="0" presId="urn:microsoft.com/office/officeart/2005/8/layout/hierarchy6"/>
    <dgm:cxn modelId="{AFB0E651-7A52-446B-BB81-D4C538723BE7}" type="presParOf" srcId="{DDDD1E91-264E-4D5D-9C2D-85BA991FA4E9}" destId="{A52BDD89-331B-4C7D-A8EE-C08EC988B295}" srcOrd="1" destOrd="0" presId="urn:microsoft.com/office/officeart/2005/8/layout/hierarchy6"/>
    <dgm:cxn modelId="{98DA4CCE-A51A-4838-B6A9-8A7CFC14A742}" type="presParOf" srcId="{4691A747-9A14-4E5D-ACCC-05AA734B7033}" destId="{03FEF8C6-F582-4D55-B781-2E226D95A407}" srcOrd="1" destOrd="0" presId="urn:microsoft.com/office/officeart/2005/8/layout/hierarchy6"/>
    <dgm:cxn modelId="{F3A4A16B-E3E9-468C-B27F-D1C26F5C8702}" type="presParOf" srcId="{03FEF8C6-F582-4D55-B781-2E226D95A407}" destId="{C17C1DB6-2290-424A-81D5-AE6E80C17344}" srcOrd="0" destOrd="0" presId="urn:microsoft.com/office/officeart/2005/8/layout/hierarchy6"/>
    <dgm:cxn modelId="{2E320DDB-14E9-4CDA-A79C-B40DA0FBE46F}" type="presParOf" srcId="{4691A747-9A14-4E5D-ACCC-05AA734B7033}" destId="{FCC0F005-5C42-4A1A-80AF-21A71DAC1589}" srcOrd="2" destOrd="0" presId="urn:microsoft.com/office/officeart/2005/8/layout/hierarchy6"/>
    <dgm:cxn modelId="{7C80A476-6C05-4D46-AB3A-BCF375186BD8}" type="presParOf" srcId="{FCC0F005-5C42-4A1A-80AF-21A71DAC1589}" destId="{3C0A3BF0-551E-45A6-BADD-3F7E64AD53F4}" srcOrd="0" destOrd="0" presId="urn:microsoft.com/office/officeart/2005/8/layout/hierarchy6"/>
    <dgm:cxn modelId="{F963D84B-92A4-426E-9F08-0307FAEC3B48}" type="presParOf" srcId="{FCC0F005-5C42-4A1A-80AF-21A71DAC1589}" destId="{624A6AD1-7802-4660-9BC5-98A156439BBA}" srcOrd="1" destOrd="0" presId="urn:microsoft.com/office/officeart/2005/8/layout/hierarchy6"/>
    <dgm:cxn modelId="{2CB7AF90-1313-4DA8-8ED5-AE72B556BE43}" type="presParOf" srcId="{4691A747-9A14-4E5D-ACCC-05AA734B7033}" destId="{410C73FD-6894-404E-B3B2-E9208F0B3301}" srcOrd="3" destOrd="0" presId="urn:microsoft.com/office/officeart/2005/8/layout/hierarchy6"/>
    <dgm:cxn modelId="{49EBE122-E182-41CA-A35E-66C5A3F2A51A}" type="presParOf" srcId="{410C73FD-6894-404E-B3B2-E9208F0B3301}" destId="{7BCDBB8F-AB1B-4140-A190-3B0FCE4C3B30}" srcOrd="0" destOrd="0" presId="urn:microsoft.com/office/officeart/2005/8/layout/hierarchy6"/>
    <dgm:cxn modelId="{FBC45402-B23D-4463-8252-99EF4916F2F7}" type="presParOf" srcId="{4691A747-9A14-4E5D-ACCC-05AA734B7033}" destId="{D2FA1C8F-97BA-42FC-B5A8-CAB49BE48970}" srcOrd="4" destOrd="0" presId="urn:microsoft.com/office/officeart/2005/8/layout/hierarchy6"/>
    <dgm:cxn modelId="{F7A308D4-E111-4176-A4BA-708BDBCB94F3}" type="presParOf" srcId="{D2FA1C8F-97BA-42FC-B5A8-CAB49BE48970}" destId="{936263D1-6E8F-425E-82B0-7ECDA050C823}" srcOrd="0" destOrd="0" presId="urn:microsoft.com/office/officeart/2005/8/layout/hierarchy6"/>
    <dgm:cxn modelId="{EA747EF9-FF02-4B5A-930E-D7C7D7C4CFF1}" type="presParOf" srcId="{D2FA1C8F-97BA-42FC-B5A8-CAB49BE48970}" destId="{9F501768-80F0-4DCD-9B6D-2C0798AFE740}" srcOrd="1" destOrd="0" presId="urn:microsoft.com/office/officeart/2005/8/layout/hierarchy6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936263D1-6E8F-425E-82B0-7ECDA050C823}">
      <dsp:nvSpPr>
        <dsp:cNvPr id="0" name=""/>
        <dsp:cNvSpPr/>
      </dsp:nvSpPr>
      <dsp:spPr>
        <a:xfrm>
          <a:off x="0" y="1572528"/>
          <a:ext cx="5819775" cy="560949"/>
        </a:xfrm>
        <a:prstGeom prst="roundRect">
          <a:avLst>
            <a:gd name="adj" fmla="val 10000"/>
          </a:avLst>
        </a:prstGeom>
        <a:solidFill>
          <a:schemeClr val="accent1"/>
        </a:solidFill>
        <a:ln>
          <a:noFill/>
        </a:ln>
        <a:effectLst/>
      </dsp:spPr>
      <dsp:style>
        <a:lnRef idx="0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35128" tIns="135128" rIns="135128" bIns="135128" numCol="1" spcCol="1270" anchor="ctr" anchorCtr="0">
          <a:noAutofit/>
        </a:bodyPr>
        <a:lstStyle/>
        <a:p>
          <a:pPr marL="0" lvl="0" indent="0" algn="ctr" defTabSz="8445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AU" sz="1900" kern="1200"/>
            <a:t>Support</a:t>
          </a:r>
        </a:p>
      </dsp:txBody>
      <dsp:txXfrm>
        <a:off x="0" y="1572528"/>
        <a:ext cx="1745932" cy="560949"/>
      </dsp:txXfrm>
    </dsp:sp>
    <dsp:sp modelId="{3C0A3BF0-551E-45A6-BADD-3F7E64AD53F4}">
      <dsp:nvSpPr>
        <dsp:cNvPr id="0" name=""/>
        <dsp:cNvSpPr/>
      </dsp:nvSpPr>
      <dsp:spPr>
        <a:xfrm>
          <a:off x="0" y="928622"/>
          <a:ext cx="5819775" cy="560949"/>
        </a:xfrm>
        <a:prstGeom prst="roundRect">
          <a:avLst>
            <a:gd name="adj" fmla="val 10000"/>
          </a:avLst>
        </a:prstGeom>
        <a:solidFill>
          <a:schemeClr val="accent1"/>
        </a:solidFill>
        <a:ln>
          <a:noFill/>
        </a:ln>
        <a:effectLst/>
      </dsp:spPr>
      <dsp:style>
        <a:lnRef idx="0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35128" tIns="135128" rIns="135128" bIns="135128" numCol="1" spcCol="1270" anchor="ctr" anchorCtr="0">
          <a:noAutofit/>
        </a:bodyPr>
        <a:lstStyle/>
        <a:p>
          <a:pPr marL="0" lvl="0" indent="0" algn="ctr" defTabSz="8445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AU" sz="1900" kern="1200"/>
            <a:t>RFQ</a:t>
          </a:r>
        </a:p>
      </dsp:txBody>
      <dsp:txXfrm>
        <a:off x="0" y="928622"/>
        <a:ext cx="1745932" cy="560949"/>
      </dsp:txXfrm>
    </dsp:sp>
    <dsp:sp modelId="{390C5ADA-9C18-400E-B35E-A6D8EFC1C4FD}">
      <dsp:nvSpPr>
        <dsp:cNvPr id="0" name=""/>
        <dsp:cNvSpPr/>
      </dsp:nvSpPr>
      <dsp:spPr>
        <a:xfrm>
          <a:off x="0" y="263646"/>
          <a:ext cx="5819775" cy="560949"/>
        </a:xfrm>
        <a:prstGeom prst="roundRect">
          <a:avLst>
            <a:gd name="adj" fmla="val 10000"/>
          </a:avLst>
        </a:prstGeom>
        <a:solidFill>
          <a:schemeClr val="accent1"/>
        </a:solidFill>
        <a:ln>
          <a:noFill/>
        </a:ln>
        <a:effectLst/>
      </dsp:spPr>
      <dsp:style>
        <a:lnRef idx="0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35128" tIns="135128" rIns="135128" bIns="135128" numCol="1" spcCol="1270" anchor="ctr" anchorCtr="0">
          <a:noAutofit/>
        </a:bodyPr>
        <a:lstStyle/>
        <a:p>
          <a:pPr marL="0" lvl="0" indent="0" algn="ctr" defTabSz="8445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AU" sz="1900" kern="1200"/>
            <a:t>Franchisee</a:t>
          </a:r>
        </a:p>
      </dsp:txBody>
      <dsp:txXfrm>
        <a:off x="0" y="263646"/>
        <a:ext cx="1745932" cy="560949"/>
      </dsp:txXfrm>
    </dsp:sp>
    <dsp:sp modelId="{9F08A3EE-C556-43C5-A3F6-6FA5F91B8D23}">
      <dsp:nvSpPr>
        <dsp:cNvPr id="0" name=""/>
        <dsp:cNvSpPr/>
      </dsp:nvSpPr>
      <dsp:spPr>
        <a:xfrm>
          <a:off x="3425051" y="310392"/>
          <a:ext cx="701186" cy="467457"/>
        </a:xfrm>
        <a:prstGeom prst="roundRect">
          <a:avLst>
            <a:gd name="adj" fmla="val 10000"/>
          </a:avLst>
        </a:prstGeom>
        <a:solidFill>
          <a:schemeClr val="accent2"/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8100" tIns="38100" rIns="38100" bIns="38100" numCol="1" spcCol="1270" anchor="ctr" anchorCtr="0">
          <a:noAutofit/>
        </a:bodyPr>
        <a:lstStyle/>
        <a:p>
          <a:pPr marL="0" lvl="0" indent="0" algn="ctr" defTabSz="4445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AU" sz="1000" kern="1200">
              <a:latin typeface="Arial Narrow" panose="020B0606020202030204" pitchFamily="34" charset="0"/>
            </a:rPr>
            <a:t>Omar Fatile</a:t>
          </a:r>
        </a:p>
      </dsp:txBody>
      <dsp:txXfrm>
        <a:off x="3438742" y="324083"/>
        <a:ext cx="673804" cy="440075"/>
      </dsp:txXfrm>
    </dsp:sp>
    <dsp:sp modelId="{D390FF43-9CA3-4F07-B572-7E47FDB96CBF}">
      <dsp:nvSpPr>
        <dsp:cNvPr id="0" name=""/>
        <dsp:cNvSpPr/>
      </dsp:nvSpPr>
      <dsp:spPr>
        <a:xfrm>
          <a:off x="2813113" y="777850"/>
          <a:ext cx="962530" cy="186983"/>
        </a:xfrm>
        <a:custGeom>
          <a:avLst/>
          <a:gdLst/>
          <a:ahLst/>
          <a:cxnLst/>
          <a:rect l="0" t="0" r="0" b="0"/>
          <a:pathLst>
            <a:path>
              <a:moveTo>
                <a:pt x="962530" y="0"/>
              </a:moveTo>
              <a:lnTo>
                <a:pt x="962530" y="93491"/>
              </a:lnTo>
              <a:lnTo>
                <a:pt x="0" y="93491"/>
              </a:lnTo>
              <a:lnTo>
                <a:pt x="0" y="186983"/>
              </a:lnTo>
            </a:path>
          </a:pathLst>
        </a:custGeom>
        <a:noFill/>
        <a:ln w="12700" cap="flat" cmpd="sng" algn="ctr">
          <a:solidFill>
            <a:schemeClr val="accent5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FDEC12AF-85AA-4D79-A1E1-BE34029A5052}">
      <dsp:nvSpPr>
        <dsp:cNvPr id="0" name=""/>
        <dsp:cNvSpPr/>
      </dsp:nvSpPr>
      <dsp:spPr>
        <a:xfrm>
          <a:off x="2303978" y="964833"/>
          <a:ext cx="1018269" cy="467457"/>
        </a:xfrm>
        <a:prstGeom prst="roundRect">
          <a:avLst>
            <a:gd name="adj" fmla="val 10000"/>
          </a:avLst>
        </a:prstGeom>
        <a:solidFill>
          <a:schemeClr val="accent5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8100" tIns="38100" rIns="38100" bIns="38100" numCol="1" spcCol="1270" anchor="ctr" anchorCtr="0">
          <a:noAutofit/>
        </a:bodyPr>
        <a:lstStyle/>
        <a:p>
          <a:pPr marL="0" lvl="0" indent="0" algn="ctr" defTabSz="4445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AU" sz="1000" kern="1200"/>
            <a:t>Estimating</a:t>
          </a:r>
        </a:p>
      </dsp:txBody>
      <dsp:txXfrm>
        <a:off x="2317669" y="978524"/>
        <a:ext cx="990887" cy="440075"/>
      </dsp:txXfrm>
    </dsp:sp>
    <dsp:sp modelId="{D364C088-78DC-4F82-8D38-9041FA80F6D1}">
      <dsp:nvSpPr>
        <dsp:cNvPr id="0" name=""/>
        <dsp:cNvSpPr/>
      </dsp:nvSpPr>
      <dsp:spPr>
        <a:xfrm>
          <a:off x="2357342" y="1432290"/>
          <a:ext cx="455771" cy="186983"/>
        </a:xfrm>
        <a:custGeom>
          <a:avLst/>
          <a:gdLst/>
          <a:ahLst/>
          <a:cxnLst/>
          <a:rect l="0" t="0" r="0" b="0"/>
          <a:pathLst>
            <a:path>
              <a:moveTo>
                <a:pt x="455771" y="0"/>
              </a:moveTo>
              <a:lnTo>
                <a:pt x="455771" y="93491"/>
              </a:lnTo>
              <a:lnTo>
                <a:pt x="0" y="93491"/>
              </a:lnTo>
              <a:lnTo>
                <a:pt x="0" y="186983"/>
              </a:lnTo>
            </a:path>
          </a:pathLst>
        </a:custGeom>
        <a:noFill/>
        <a:ln w="12700" cap="flat" cmpd="sng" algn="ctr">
          <a:solidFill>
            <a:schemeClr val="accent6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9985F3FA-E21B-4B64-B394-4D48AE5086B8}">
      <dsp:nvSpPr>
        <dsp:cNvPr id="0" name=""/>
        <dsp:cNvSpPr/>
      </dsp:nvSpPr>
      <dsp:spPr>
        <a:xfrm>
          <a:off x="1746230" y="1619273"/>
          <a:ext cx="1222223" cy="467457"/>
        </a:xfrm>
        <a:prstGeom prst="roundRect">
          <a:avLst>
            <a:gd name="adj" fmla="val 10000"/>
          </a:avLst>
        </a:prstGeom>
        <a:solidFill>
          <a:schemeClr val="accent6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8100" tIns="38100" rIns="38100" bIns="38100" numCol="1" spcCol="1270" anchor="ctr" anchorCtr="0">
          <a:noAutofit/>
        </a:bodyPr>
        <a:lstStyle/>
        <a:p>
          <a:pPr marL="0" lvl="0" indent="0" algn="ctr" defTabSz="4445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AU" sz="1000" kern="1200"/>
            <a:t>Administration</a:t>
          </a:r>
        </a:p>
      </dsp:txBody>
      <dsp:txXfrm>
        <a:off x="1759921" y="1632964"/>
        <a:ext cx="1194841" cy="440075"/>
      </dsp:txXfrm>
    </dsp:sp>
    <dsp:sp modelId="{43E427F9-6925-42A7-8F6E-1CCC1B548BC5}">
      <dsp:nvSpPr>
        <dsp:cNvPr id="0" name=""/>
        <dsp:cNvSpPr/>
      </dsp:nvSpPr>
      <dsp:spPr>
        <a:xfrm>
          <a:off x="2813113" y="1432290"/>
          <a:ext cx="716289" cy="186983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93491"/>
              </a:lnTo>
              <a:lnTo>
                <a:pt x="716289" y="93491"/>
              </a:lnTo>
              <a:lnTo>
                <a:pt x="716289" y="186983"/>
              </a:lnTo>
            </a:path>
          </a:pathLst>
        </a:custGeom>
        <a:noFill/>
        <a:ln w="12700" cap="flat" cmpd="sng" algn="ctr">
          <a:solidFill>
            <a:schemeClr val="accent6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E4DF5DE4-B248-4512-B6CD-612BD8B47548}">
      <dsp:nvSpPr>
        <dsp:cNvPr id="0" name=""/>
        <dsp:cNvSpPr/>
      </dsp:nvSpPr>
      <dsp:spPr>
        <a:xfrm>
          <a:off x="3178810" y="1619273"/>
          <a:ext cx="701186" cy="467457"/>
        </a:xfrm>
        <a:prstGeom prst="roundRect">
          <a:avLst>
            <a:gd name="adj" fmla="val 10000"/>
          </a:avLst>
        </a:prstGeom>
        <a:solidFill>
          <a:schemeClr val="accent6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8100" tIns="38100" rIns="38100" bIns="38100" numCol="1" spcCol="1270" anchor="ctr" anchorCtr="0">
          <a:noAutofit/>
        </a:bodyPr>
        <a:lstStyle/>
        <a:p>
          <a:pPr marL="0" lvl="0" indent="0" algn="ctr" defTabSz="4445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AU" sz="1000" kern="1200"/>
            <a:t>Supervisor</a:t>
          </a:r>
        </a:p>
      </dsp:txBody>
      <dsp:txXfrm>
        <a:off x="3192501" y="1632964"/>
        <a:ext cx="673804" cy="440075"/>
      </dsp:txXfrm>
    </dsp:sp>
    <dsp:sp modelId="{51035E5A-E089-47BD-804F-BF30FD199E76}">
      <dsp:nvSpPr>
        <dsp:cNvPr id="0" name=""/>
        <dsp:cNvSpPr/>
      </dsp:nvSpPr>
      <dsp:spPr>
        <a:xfrm>
          <a:off x="3775644" y="777850"/>
          <a:ext cx="1121072" cy="186983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93491"/>
              </a:lnTo>
              <a:lnTo>
                <a:pt x="1121072" y="93491"/>
              </a:lnTo>
              <a:lnTo>
                <a:pt x="1121072" y="186983"/>
              </a:lnTo>
            </a:path>
          </a:pathLst>
        </a:custGeom>
        <a:noFill/>
        <a:ln w="12700" cap="flat" cmpd="sng" algn="ctr">
          <a:solidFill>
            <a:schemeClr val="accent5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B01282F9-1D6D-444F-9289-3C8036422C8A}">
      <dsp:nvSpPr>
        <dsp:cNvPr id="0" name=""/>
        <dsp:cNvSpPr/>
      </dsp:nvSpPr>
      <dsp:spPr>
        <a:xfrm>
          <a:off x="4546123" y="964833"/>
          <a:ext cx="701186" cy="467457"/>
        </a:xfrm>
        <a:prstGeom prst="roundRect">
          <a:avLst>
            <a:gd name="adj" fmla="val 10000"/>
          </a:avLst>
        </a:prstGeom>
        <a:solidFill>
          <a:schemeClr val="accent5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8100" tIns="38100" rIns="38100" bIns="38100" numCol="1" spcCol="1270" anchor="ctr" anchorCtr="0">
          <a:noAutofit/>
        </a:bodyPr>
        <a:lstStyle/>
        <a:p>
          <a:pPr marL="0" lvl="0" indent="0" algn="ctr" defTabSz="4445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AU" sz="1000" kern="1200"/>
            <a:t>Sales</a:t>
          </a:r>
        </a:p>
      </dsp:txBody>
      <dsp:txXfrm>
        <a:off x="4559814" y="978524"/>
        <a:ext cx="673804" cy="440075"/>
      </dsp:txXfrm>
    </dsp:sp>
    <dsp:sp modelId="{74FFCC0C-480A-4921-99A0-C65549641625}">
      <dsp:nvSpPr>
        <dsp:cNvPr id="0" name=""/>
        <dsp:cNvSpPr/>
      </dsp:nvSpPr>
      <dsp:spPr>
        <a:xfrm>
          <a:off x="4440945" y="1432290"/>
          <a:ext cx="455771" cy="186983"/>
        </a:xfrm>
        <a:custGeom>
          <a:avLst/>
          <a:gdLst/>
          <a:ahLst/>
          <a:cxnLst/>
          <a:rect l="0" t="0" r="0" b="0"/>
          <a:pathLst>
            <a:path>
              <a:moveTo>
                <a:pt x="455771" y="0"/>
              </a:moveTo>
              <a:lnTo>
                <a:pt x="455771" y="93491"/>
              </a:lnTo>
              <a:lnTo>
                <a:pt x="0" y="93491"/>
              </a:lnTo>
              <a:lnTo>
                <a:pt x="0" y="186983"/>
              </a:lnTo>
            </a:path>
          </a:pathLst>
        </a:custGeom>
        <a:noFill/>
        <a:ln w="12700" cap="flat" cmpd="sng" algn="ctr">
          <a:solidFill>
            <a:schemeClr val="accent6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95F679AE-6EBD-4E33-B029-831889498BE6}">
      <dsp:nvSpPr>
        <dsp:cNvPr id="0" name=""/>
        <dsp:cNvSpPr/>
      </dsp:nvSpPr>
      <dsp:spPr>
        <a:xfrm>
          <a:off x="4090352" y="1619273"/>
          <a:ext cx="701186" cy="467457"/>
        </a:xfrm>
        <a:prstGeom prst="roundRect">
          <a:avLst>
            <a:gd name="adj" fmla="val 10000"/>
          </a:avLst>
        </a:prstGeom>
        <a:solidFill>
          <a:schemeClr val="accent6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8100" tIns="38100" rIns="38100" bIns="38100" numCol="1" spcCol="1270" anchor="ctr" anchorCtr="0">
          <a:noAutofit/>
        </a:bodyPr>
        <a:lstStyle/>
        <a:p>
          <a:pPr marL="0" lvl="0" indent="0" algn="ctr" defTabSz="4445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AU" sz="1000" kern="1200"/>
            <a:t>Supplier</a:t>
          </a:r>
        </a:p>
      </dsp:txBody>
      <dsp:txXfrm>
        <a:off x="4104043" y="1632964"/>
        <a:ext cx="673804" cy="440075"/>
      </dsp:txXfrm>
    </dsp:sp>
    <dsp:sp modelId="{2CB675CD-7179-4EE7-B54C-5D1EF0B5F786}">
      <dsp:nvSpPr>
        <dsp:cNvPr id="0" name=""/>
        <dsp:cNvSpPr/>
      </dsp:nvSpPr>
      <dsp:spPr>
        <a:xfrm>
          <a:off x="4896716" y="1432290"/>
          <a:ext cx="455771" cy="186983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93491"/>
              </a:lnTo>
              <a:lnTo>
                <a:pt x="455771" y="93491"/>
              </a:lnTo>
              <a:lnTo>
                <a:pt x="455771" y="186983"/>
              </a:lnTo>
            </a:path>
          </a:pathLst>
        </a:custGeom>
        <a:noFill/>
        <a:ln w="12700" cap="flat" cmpd="sng" algn="ctr">
          <a:solidFill>
            <a:schemeClr val="accent6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53DEDE0B-52BF-4B58-B90B-020E667EC32F}">
      <dsp:nvSpPr>
        <dsp:cNvPr id="0" name=""/>
        <dsp:cNvSpPr/>
      </dsp:nvSpPr>
      <dsp:spPr>
        <a:xfrm>
          <a:off x="5001894" y="1619273"/>
          <a:ext cx="701186" cy="467457"/>
        </a:xfrm>
        <a:prstGeom prst="roundRect">
          <a:avLst>
            <a:gd name="adj" fmla="val 10000"/>
          </a:avLst>
        </a:prstGeom>
        <a:solidFill>
          <a:schemeClr val="accent6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8100" tIns="38100" rIns="38100" bIns="38100" numCol="1" spcCol="1270" anchor="ctr" anchorCtr="0">
          <a:noAutofit/>
        </a:bodyPr>
        <a:lstStyle/>
        <a:p>
          <a:pPr marL="0" lvl="0" indent="0" algn="ctr" defTabSz="4445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AU" sz="1000" kern="1200"/>
            <a:t>Master Franchisee</a:t>
          </a:r>
        </a:p>
      </dsp:txBody>
      <dsp:txXfrm>
        <a:off x="5015585" y="1632964"/>
        <a:ext cx="673804" cy="440075"/>
      </dsp:txXfrm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hierarchy6">
  <dgm:title val=""/>
  <dgm:desc val=""/>
  <dgm:catLst>
    <dgm:cat type="hierarchy" pri="3000"/>
  </dgm:catLst>
  <dgm:sampData>
    <dgm:dataModel>
      <dgm:ptLst>
        <dgm:pt modelId="0" type="doc"/>
        <dgm:pt modelId="1">
          <dgm:prSet phldr="1"/>
        </dgm:pt>
        <dgm:pt modelId="2">
          <dgm:prSet phldr="1"/>
        </dgm:pt>
        <dgm:pt modelId="21">
          <dgm:prSet phldr="1"/>
        </dgm:pt>
        <dgm:pt modelId="22">
          <dgm:prSet phldr="1"/>
        </dgm:pt>
        <dgm:pt modelId="3">
          <dgm:prSet phldr="1"/>
        </dgm:pt>
        <dgm:pt modelId="31">
          <dgm:prSet phldr="1"/>
        </dgm:pt>
        <dgm:pt modelId="4">
          <dgm:prSet phldr="1"/>
        </dgm:pt>
        <dgm:pt modelId="5">
          <dgm:prSet phldr="1"/>
        </dgm:pt>
        <dgm:pt modelId="6">
          <dgm:prSet phldr="1"/>
        </dgm:pt>
      </dgm:ptLst>
      <dgm:cxnLst>
        <dgm:cxn modelId="7" srcId="0" destId="1" srcOrd="0" destOrd="0"/>
        <dgm:cxn modelId="8" srcId="1" destId="2" srcOrd="0" destOrd="0"/>
        <dgm:cxn modelId="9" srcId="1" destId="3" srcOrd="1" destOrd="0"/>
        <dgm:cxn modelId="23" srcId="2" destId="21" srcOrd="0" destOrd="0"/>
        <dgm:cxn modelId="24" srcId="2" destId="22" srcOrd="1" destOrd="0"/>
        <dgm:cxn modelId="33" srcId="3" destId="31" srcOrd="0" destOrd="0"/>
        <dgm:cxn modelId="10" srcId="0" destId="4" srcOrd="1" destOrd="0"/>
        <dgm:cxn modelId="11" srcId="0" destId="5" srcOrd="2" destOrd="0"/>
        <dgm:cxn modelId="12" srcId="0" destId="6" srcOrd="3" destOrd="0"/>
      </dgm:cxnLst>
      <dgm:bg/>
      <dgm:whole/>
    </dgm:dataModel>
  </dgm:sampData>
  <dgm:styleData>
    <dgm:dataModel>
      <dgm:ptLst>
        <dgm:pt modelId="0" type="doc"/>
        <dgm:pt modelId="1"/>
        <dgm:pt modelId="11"/>
        <dgm:pt modelId="12"/>
        <dgm:pt modelId="2"/>
        <dgm:pt modelId="3"/>
      </dgm:ptLst>
      <dgm:cxnLst>
        <dgm:cxn modelId="4" srcId="0" destId="1" srcOrd="0" destOrd="0"/>
        <dgm:cxn modelId="13" srcId="1" destId="11" srcOrd="0" destOrd="0"/>
        <dgm:cxn modelId="14" srcId="1" destId="12" srcOrd="1" destOrd="0"/>
        <dgm:cxn modelId="5" srcId="0" destId="2" srcOrd="1" destOrd="0"/>
        <dgm:cxn modelId="6" srcId="0" destId="3" srcOrd="2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21"/>
        <dgm:pt modelId="211"/>
        <dgm:pt modelId="3"/>
        <dgm:pt modelId="31"/>
        <dgm:pt modelId="311"/>
        <dgm:pt modelId="4"/>
        <dgm:pt modelId="5"/>
        <dgm:pt modelId="6"/>
        <dgm:pt modelId="7"/>
      </dgm:ptLst>
      <dgm:cxnLst>
        <dgm:cxn modelId="8" srcId="0" destId="1" srcOrd="0" destOrd="0"/>
        <dgm:cxn modelId="9" srcId="1" destId="2" srcOrd="0" destOrd="0"/>
        <dgm:cxn modelId="10" srcId="1" destId="3" srcOrd="1" destOrd="0"/>
        <dgm:cxn modelId="23" srcId="2" destId="21" srcOrd="0" destOrd="0"/>
        <dgm:cxn modelId="24" srcId="21" destId="211" srcOrd="0" destOrd="0"/>
        <dgm:cxn modelId="33" srcId="3" destId="31" srcOrd="0" destOrd="0"/>
        <dgm:cxn modelId="34" srcId="31" destId="311" srcOrd="0" destOrd="0"/>
        <dgm:cxn modelId="11" srcId="0" destId="4" srcOrd="1" destOrd="0"/>
        <dgm:cxn modelId="12" srcId="0" destId="5" srcOrd="2" destOrd="0"/>
        <dgm:cxn modelId="13" srcId="0" destId="6" srcOrd="3" destOrd="0"/>
        <dgm:cxn modelId="14" srcId="0" destId="7" srcOrd="4" destOrd="0"/>
      </dgm:cxnLst>
      <dgm:bg/>
      <dgm:whole/>
    </dgm:dataModel>
  </dgm:clrData>
  <dgm:layoutNode name="mainComposite">
    <dgm:varLst>
      <dgm:chPref val="1"/>
      <dgm:dir/>
      <dgm:animOne val="branch"/>
      <dgm:animLvl val="lvl"/>
      <dgm:resizeHandles val="exact"/>
    </dgm:varLst>
    <dgm:alg type="composite">
      <dgm:param type="vertAlign" val="mid"/>
      <dgm:param type="horzAlign" val="ctr"/>
    </dgm:alg>
    <dgm:shape xmlns:r="http://schemas.openxmlformats.org/officeDocument/2006/relationships" r:blip="">
      <dgm:adjLst/>
    </dgm:shape>
    <dgm:presOf/>
    <dgm:choose name="Name0">
      <dgm:if name="Name1" axis="ch" ptType="node" func="cnt" op="gte" val="2">
        <dgm:choose name="Name2">
          <dgm:if name="Name3" func="var" arg="dir" op="equ" val="norm">
            <dgm:constrLst>
              <dgm:constr type="l" for="ch" forName="hierFlow" refType="w" fact="0.3"/>
              <dgm:constr type="t" for="ch" forName="hierFlow"/>
              <dgm:constr type="r" for="ch" forName="hierFlow" refType="w" fact="0.98"/>
              <dgm:constr type="b" for="ch" forName="hierFlow" refType="h" fact="0.98"/>
              <dgm:constr type="l" for="ch" forName="bgShapesFlow"/>
              <dgm:constr type="t" for="ch" forName="bgShapesFlow"/>
              <dgm:constr type="r" for="ch" forName="bgShapesFlow" refType="w"/>
              <dgm:constr type="b" for="ch" forName="bgShapesFlow" refType="h"/>
              <dgm:constr type="w" for="des" forName="level1Shape" refType="w"/>
              <dgm:constr type="h" for="des" forName="level1Shape" refType="w" refFor="des" refForName="level1Shape" fact="0.66667"/>
              <dgm:constr type="w" for="des" forName="level2Shape" refType="w" refFor="des" refForName="level1Shape" op="equ"/>
              <dgm:constr type="h" for="des" forName="level2Shape" refType="h" refFor="des" refForName="level1Shape" op="equ"/>
              <dgm:constr type="sp" for="des" refType="h" refFor="des" refForName="level1Shape" op="equ" fact="0.4"/>
              <dgm:constr type="sibSp" for="des" forName="hierChild1" refType="w" refFor="des" refForName="level1Shape" op="equ" fact="0.3"/>
              <dgm:constr type="sibSp" for="des" forName="hierChild2" refType="sibSp" refFor="des" refForName="hierChild1" op="equ"/>
              <dgm:constr type="sibSp" for="des" forName="hierChild3" refType="sibSp" refFor="des" refForName="hierChild1" op="equ"/>
              <dgm:constr type="userA" for="des" refType="h" refFor="des" refForName="level1Shape" op="equ"/>
              <dgm:constr type="userB" for="des" refType="sp" refFor="des" op="equ"/>
              <dgm:constr type="h" for="des" forName="firstBuf" refType="h" refFor="des" refForName="level1Shape" fact="0.1"/>
            </dgm:constrLst>
          </dgm:if>
          <dgm:else name="Name4">
            <dgm:constrLst>
              <dgm:constr type="l" for="ch" forName="hierFlow" refType="w" fact="0.02"/>
              <dgm:constr type="t" for="ch" forName="hierFlow"/>
              <dgm:constr type="r" for="ch" forName="hierFlow" refType="w" fact="0.7"/>
              <dgm:constr type="b" for="ch" forName="hierFlow" refType="h" fact="0.98"/>
              <dgm:constr type="l" for="ch" forName="bgShapesFlow"/>
              <dgm:constr type="t" for="ch" forName="bgShapesFlow"/>
              <dgm:constr type="r" for="ch" forName="bgShapesFlow" refType="w"/>
              <dgm:constr type="b" for="ch" forName="bgShapesFlow" refType="h"/>
              <dgm:constr type="w" for="des" forName="level1Shape" refType="w"/>
              <dgm:constr type="h" for="des" forName="level1Shape" refType="w" refFor="des" refForName="level1Shape" fact="0.66667"/>
              <dgm:constr type="w" for="des" forName="level2Shape" refType="w" refFor="des" refForName="level1Shape" op="equ"/>
              <dgm:constr type="h" for="des" forName="level2Shape" refType="h" refFor="des" refForName="level1Shape" op="equ"/>
              <dgm:constr type="sp" for="des" refType="h" refFor="des" refForName="level1Shape" op="equ" fact="0.4"/>
              <dgm:constr type="sibSp" for="des" forName="hierChild1" refType="w" refFor="des" refForName="level1Shape" op="equ" fact="0.3"/>
              <dgm:constr type="sibSp" for="des" forName="hierChild2" refType="sibSp" refFor="des" refForName="hierChild1" op="equ"/>
              <dgm:constr type="sibSp" for="des" forName="hierChild3" refType="sibSp" refFor="des" refForName="hierChild1" op="equ"/>
              <dgm:constr type="userA" for="des" refType="h" refFor="des" refForName="level1Shape" op="equ"/>
              <dgm:constr type="userB" for="des" refType="sp" refFor="des" op="equ"/>
              <dgm:constr type="h" for="des" forName="firstBuf" refType="h" refFor="des" refForName="level1Shape" fact="0.1"/>
            </dgm:constrLst>
          </dgm:else>
        </dgm:choose>
      </dgm:if>
      <dgm:else name="Name5">
        <dgm:constrLst>
          <dgm:constr type="l" for="ch" forName="hierFlow"/>
          <dgm:constr type="t" for="ch" forName="hierFlow"/>
          <dgm:constr type="r" for="ch" forName="hierFlow" refType="w"/>
          <dgm:constr type="b" for="ch" forName="hierFlow" refType="h"/>
          <dgm:constr type="l" for="ch" forName="bgShapesFlow"/>
          <dgm:constr type="t" for="ch" forName="bgShapesFlow"/>
          <dgm:constr type="r" for="ch" forName="bgShapesFlow" refType="w"/>
          <dgm:constr type="b" for="ch" forName="bgShapesFlow" refType="h"/>
          <dgm:constr type="w" for="des" forName="level1Shape" refType="w"/>
          <dgm:constr type="h" for="des" forName="level1Shape" refType="w" refFor="des" refForName="level1Shape" fact="0.66667"/>
          <dgm:constr type="w" for="des" forName="level2Shape" refType="w" refFor="des" refForName="level1Shape" op="equ"/>
          <dgm:constr type="h" for="des" forName="level2Shape" refType="h" refFor="des" refForName="level1Shape" op="equ"/>
          <dgm:constr type="sp" for="des" refType="h" refFor="des" refForName="level1Shape" op="equ" fact="0.4"/>
          <dgm:constr type="sibSp" for="des" forName="hierChild1" refType="w" refFor="des" refForName="level1Shape" op="equ" fact="0.3"/>
          <dgm:constr type="sibSp" for="des" forName="hierChild2" refType="sibSp" refFor="des" refForName="hierChild1" op="equ"/>
          <dgm:constr type="sibSp" for="des" forName="hierChild3" refType="sibSp" refFor="des" refForName="hierChild1" op="equ"/>
          <dgm:constr type="userA" for="des" refType="h" refFor="des" refForName="level1Shape" op="equ"/>
          <dgm:constr type="userB" for="des" refType="sp" refFor="des" op="equ"/>
          <dgm:constr type="h" for="des" forName="firstBuf" refType="h" refFor="des" refForName="level1Shape" fact="0.1"/>
        </dgm:constrLst>
      </dgm:else>
    </dgm:choose>
    <dgm:ruleLst/>
    <dgm:layoutNode name="hierFlow">
      <dgm:alg type="lin">
        <dgm:param type="linDir" val="fromT"/>
        <dgm:param type="nodeVertAlign" val="t"/>
        <dgm:param type="vertAlign" val="t"/>
        <dgm:param type="nodeHorzAlign" val="ctr"/>
        <dgm:param type="fallback" val="2D"/>
      </dgm:alg>
      <dgm:shape xmlns:r="http://schemas.openxmlformats.org/officeDocument/2006/relationships" r:blip="">
        <dgm:adjLst/>
      </dgm:shape>
      <dgm:presOf/>
      <dgm:constrLst/>
      <dgm:ruleLst/>
      <dgm:choose name="Name6">
        <dgm:if name="Name7" axis="ch" ptType="node" func="cnt" op="gte" val="2">
          <dgm:layoutNode name="firstBuf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if>
        <dgm:else name="Name8"/>
      </dgm:choose>
      <dgm:layoutNode name="hierChild1">
        <dgm:varLst>
          <dgm:chPref val="1"/>
          <dgm:animOne val="branch"/>
          <dgm:animLvl val="lvl"/>
        </dgm:varLst>
        <dgm:choose name="Name9">
          <dgm:if name="Name10" func="var" arg="dir" op="equ" val="norm">
            <dgm:alg type="hierChild">
              <dgm:param type="linDir" val="fromL"/>
              <dgm:param type="vertAlign" val="t"/>
            </dgm:alg>
          </dgm:if>
          <dgm:else name="Name11">
            <dgm:alg type="hierChild">
              <dgm:param type="linDir" val="fromR"/>
              <dgm:param type="vertAlign" val="t"/>
            </dgm:alg>
          </dgm:else>
        </dgm:choose>
        <dgm:shape xmlns:r="http://schemas.openxmlformats.org/officeDocument/2006/relationships" r:blip="">
          <dgm:adjLst/>
        </dgm:shape>
        <dgm:presOf/>
        <dgm:constrLst>
          <dgm:constr type="primFontSz" for="des" ptType="node" op="equ"/>
        </dgm:constrLst>
        <dgm:ruleLst/>
        <dgm:forEach name="Name12" axis="ch" cnt="3">
          <dgm:forEach name="Name13" axis="self" ptType="node">
            <dgm:layoutNode name="Name14">
              <dgm:alg type="hierRoot"/>
              <dgm:shape xmlns:r="http://schemas.openxmlformats.org/officeDocument/2006/relationships" r:blip="">
                <dgm:adjLst/>
              </dgm:shape>
              <dgm:presOf/>
              <dgm:constrLst/>
              <dgm:ruleLst/>
              <dgm:layoutNode name="level1Shape" styleLbl="node0">
                <dgm:varLst>
                  <dgm:chPref val="3"/>
                </dgm:varLst>
                <dgm:alg type="tx"/>
                <dgm:shape xmlns:r="http://schemas.openxmlformats.org/officeDocument/2006/relationships" type="roundRect" r:blip="">
                  <dgm:adjLst>
                    <dgm:adj idx="1" val="0.1"/>
                  </dgm:adjLst>
                </dgm:shape>
                <dgm:presOf axis="self"/>
                <dgm:constrLst>
                  <dgm:constr type="primFontSz" val="65"/>
                  <dgm:constr type="tMarg" refType="primFontSz" fact="0.3"/>
                  <dgm:constr type="bMarg" refType="primFontSz" fact="0.3"/>
                  <dgm:constr type="lMarg" refType="primFontSz" fact="0.3"/>
                  <dgm:constr type="rMarg" refType="primFontSz" fact="0.3"/>
                </dgm:constrLst>
                <dgm:ruleLst>
                  <dgm:rule type="primFontSz" val="5" fact="NaN" max="NaN"/>
                </dgm:ruleLst>
              </dgm:layoutNode>
              <dgm:layoutNode name="hierChild2">
                <dgm:choose name="Name15">
                  <dgm:if name="Name16" func="var" arg="dir" op="equ" val="norm">
                    <dgm:alg type="hierChild">
                      <dgm:param type="linDir" val="fromL"/>
                    </dgm:alg>
                  </dgm:if>
                  <dgm:else name="Name17">
                    <dgm:alg type="hierChild">
                      <dgm:param type="linDir" val="fromR"/>
                    </dgm:alg>
                  </dgm:else>
                </dgm:choose>
                <dgm:shape xmlns:r="http://schemas.openxmlformats.org/officeDocument/2006/relationships" r:blip="">
                  <dgm:adjLst/>
                </dgm:shape>
                <dgm:presOf/>
                <dgm:constrLst/>
                <dgm:ruleLst/>
                <dgm:forEach name="repeat" axis="ch">
                  <dgm:forEach name="Name18" axis="self" ptType="parTrans" cnt="1">
                    <dgm:layoutNode name="Name19">
                      <dgm:alg type="conn">
                        <dgm:param type="dim" val="1D"/>
                        <dgm:param type="endSty" val="noArr"/>
                        <dgm:param type="connRout" val="bend"/>
                        <dgm:param type="begPts" val="bCtr"/>
                        <dgm:param type="endPts" val="tCtr"/>
                      </dgm:alg>
                      <dgm:shape xmlns:r="http://schemas.openxmlformats.org/officeDocument/2006/relationships" type="conn" r:blip="">
                        <dgm:adjLst/>
                      </dgm:shape>
                      <dgm:presOf axis="self"/>
                      <dgm:constrLst>
                        <dgm:constr type="w" val="1"/>
                        <dgm:constr type="h" val="1"/>
                        <dgm:constr type="begPad"/>
                        <dgm:constr type="endPad"/>
                      </dgm:constrLst>
                      <dgm:ruleLst/>
                    </dgm:layoutNode>
                  </dgm:forEach>
                  <dgm:forEach name="Name20" axis="self" ptType="node">
                    <dgm:layoutNode name="Name21">
                      <dgm:alg type="hierRoot"/>
                      <dgm:shape xmlns:r="http://schemas.openxmlformats.org/officeDocument/2006/relationships" r:blip="">
                        <dgm:adjLst/>
                      </dgm:shape>
                      <dgm:presOf/>
                      <dgm:constrLst/>
                      <dgm:ruleLst/>
                      <dgm:layoutNode name="level2Shape">
                        <dgm:alg type="tx"/>
                        <dgm:shape xmlns:r="http://schemas.openxmlformats.org/officeDocument/2006/relationships" type="roundRect" r:blip="">
                          <dgm:adjLst>
                            <dgm:adj idx="1" val="0.1"/>
                          </dgm:adjLst>
                        </dgm:shape>
                        <dgm:presOf axis="self"/>
                        <dgm:constrLst>
                          <dgm:constr type="primFontSz" val="65"/>
                          <dgm:constr type="tMarg" refType="primFontSz" fact="0.3"/>
                          <dgm:constr type="bMarg" refType="primFontSz" fact="0.3"/>
                          <dgm:constr type="lMarg" refType="primFontSz" fact="0.3"/>
                          <dgm:constr type="rMarg" refType="primFontSz" fact="0.3"/>
                        </dgm:constrLst>
                        <dgm:ruleLst>
                          <dgm:rule type="primFontSz" val="5" fact="NaN" max="NaN"/>
                        </dgm:ruleLst>
                      </dgm:layoutNode>
                      <dgm:layoutNode name="hierChild3">
                        <dgm:choose name="Name22">
                          <dgm:if name="Name23" func="var" arg="dir" op="equ" val="norm">
                            <dgm:alg type="hierChild">
                              <dgm:param type="linDir" val="fromL"/>
                            </dgm:alg>
                          </dgm:if>
                          <dgm:else name="Name24">
                            <dgm:alg type="hierChild">
                              <dgm:param type="linDir" val="fromR"/>
                            </dgm:alg>
                          </dgm:else>
                        </dgm:choose>
                        <dgm:shape xmlns:r="http://schemas.openxmlformats.org/officeDocument/2006/relationships" r:blip="">
                          <dgm:adjLst/>
                        </dgm:shape>
                        <dgm:presOf/>
                        <dgm:constrLst/>
                        <dgm:ruleLst/>
                        <dgm:forEach name="Name25" ref="repeat"/>
                      </dgm:layoutNode>
                    </dgm:layoutNode>
                  </dgm:forEach>
                </dgm:forEach>
              </dgm:layoutNode>
            </dgm:layoutNode>
          </dgm:forEach>
        </dgm:forEach>
      </dgm:layoutNode>
    </dgm:layoutNode>
    <dgm:layoutNode name="bgShapesFlow">
      <dgm:alg type="lin">
        <dgm:param type="linDir" val="fromT"/>
        <dgm:param type="nodeVertAlign" val="t"/>
        <dgm:param type="vertAlign" val="t"/>
        <dgm:param type="nodeHorzAlign" val="ctr"/>
      </dgm:alg>
      <dgm:shape xmlns:r="http://schemas.openxmlformats.org/officeDocument/2006/relationships" r:blip="">
        <dgm:adjLst/>
      </dgm:shape>
      <dgm:presOf/>
      <dgm:constrLst>
        <dgm:constr type="userB"/>
        <dgm:constr type="w" for="ch" forName="rectComp" refType="w"/>
        <dgm:constr type="h" for="ch" forName="rectComp" refType="h"/>
        <dgm:constr type="w" for="des" forName="bgRect" refType="w"/>
        <dgm:constr type="primFontSz" for="des" forName="bgRectTx" op="equ"/>
      </dgm:constrLst>
      <dgm:ruleLst/>
      <dgm:forEach name="Name26" axis="ch" ptType="node" st="2">
        <dgm:layoutNode name="rectComp">
          <dgm:alg type="composite">
            <dgm:param type="vertAlign" val="t"/>
            <dgm:param type="horzAlign" val="ctr"/>
          </dgm:alg>
          <dgm:shape xmlns:r="http://schemas.openxmlformats.org/officeDocument/2006/relationships" r:blip="">
            <dgm:adjLst/>
          </dgm:shape>
          <dgm:presOf/>
          <dgm:choose name="Name27">
            <dgm:if name="Name28" func="var" arg="dir" op="equ" val="norm">
              <dgm:constrLst>
                <dgm:constr type="userA"/>
                <dgm:constr type="l" for="ch" forName="bgRect"/>
                <dgm:constr type="t" for="ch" forName="bgRect"/>
                <dgm:constr type="h" for="ch" forName="bgRect" refType="userA" fact="1.2"/>
                <dgm:constr type="l" for="ch" forName="bgRectTx"/>
                <dgm:constr type="t" for="ch" forName="bgRectTx"/>
                <dgm:constr type="w" for="ch" forName="bgRectTx" refType="w" refFor="ch" refForName="bgRect" fact="0.3"/>
                <dgm:constr type="h" for="ch" forName="bgRectTx" refType="h" refFor="ch" refForName="bgRect" op="equ"/>
              </dgm:constrLst>
            </dgm:if>
            <dgm:else name="Name29">
              <dgm:constrLst>
                <dgm:constr type="userA"/>
                <dgm:constr type="l" for="ch" forName="bgRect"/>
                <dgm:constr type="t" for="ch" forName="bgRect"/>
                <dgm:constr type="h" for="ch" forName="bgRect" refType="userA" fact="1.2"/>
                <dgm:constr type="r" for="ch" forName="bgRectTx" refType="w"/>
                <dgm:constr type="t" for="ch" forName="bgRectTx"/>
                <dgm:constr type="w" for="ch" forName="bgRectTx" refType="w" refFor="ch" refForName="bgRect" fact="0.3"/>
                <dgm:constr type="h" for="ch" forName="bgRectTx" refType="h" refFor="ch" refForName="bgRect" op="equ"/>
              </dgm:constrLst>
            </dgm:else>
          </dgm:choose>
          <dgm:ruleLst/>
          <dgm:layoutNode name="bgRect" styleLbl="bgShp">
            <dgm:alg type="sp"/>
            <dgm:shape xmlns:r="http://schemas.openxmlformats.org/officeDocument/2006/relationships" type="roundRect" r:blip="" zOrderOff="-999">
              <dgm:adjLst>
                <dgm:adj idx="1" val="0.1"/>
              </dgm:adjLst>
            </dgm:shape>
            <dgm:presOf axis="desOrSelf" ptType="node"/>
            <dgm:constrLst/>
            <dgm:ruleLst/>
          </dgm:layoutNode>
          <dgm:layoutNode name="bgRectTx" styleLbl="bgShp">
            <dgm:varLst>
              <dgm:bulletEnabled val="1"/>
            </dgm:varLst>
            <dgm:alg type="tx"/>
            <dgm:presOf axis="desOrSelf" ptType="node"/>
            <dgm:shape xmlns:r="http://schemas.openxmlformats.org/officeDocument/2006/relationships" type="rect" r:blip="" zOrderOff="-999" hideGeom="1">
              <dgm:adjLst/>
            </dgm:shape>
            <dgm:constrLst>
              <dgm:constr type="primFontSz" val="65"/>
            </dgm:constrLst>
            <dgm:ruleLst>
              <dgm:rule type="primFontSz" val="5" fact="NaN" max="NaN"/>
            </dgm:ruleLst>
          </dgm:layoutNode>
        </dgm:layoutNode>
        <dgm:choose name="Name30">
          <dgm:if name="Name31" axis="self" ptType="node" func="revPos" op="gte" val="2">
            <dgm:layoutNode name="spComp">
              <dgm:alg type="composite">
                <dgm:param type="vertAlign" val="t"/>
                <dgm:param type="horzAlign" val="ctr"/>
              </dgm:alg>
              <dgm:shape xmlns:r="http://schemas.openxmlformats.org/officeDocument/2006/relationships" r:blip="">
                <dgm:adjLst/>
              </dgm:shape>
              <dgm:presOf/>
              <dgm:constrLst>
                <dgm:constr type="userA"/>
                <dgm:constr type="userB"/>
                <dgm:constr type="l" for="ch" forName="vSp"/>
                <dgm:constr type="t" for="ch" forName="vSp"/>
                <dgm:constr type="h" for="ch" forName="vSp" refType="userB"/>
                <dgm:constr type="hOff" for="ch" forName="vSp" refType="userA" fact="-0.2"/>
              </dgm:constrLst>
              <dgm:ruleLst/>
              <dgm:layoutNode name="vSp">
                <dgm:alg type="sp"/>
                <dgm:shape xmlns:r="http://schemas.openxmlformats.org/officeDocument/2006/relationships" r:blip="">
                  <dgm:adjLst/>
                </dgm:shape>
                <dgm:presOf/>
                <dgm:constrLst/>
                <dgm:ruleLst/>
              </dgm:layoutNode>
            </dgm:layoutNode>
          </dgm:if>
          <dgm:else name="Name32"/>
        </dgm:choose>
      </dgm:forEach>
    </dgm:layoutNode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.xml"/><Relationship Id="rId2" Type="http://schemas.openxmlformats.org/officeDocument/2006/relationships/diagramLayout" Target="../diagrams/layout1.xml"/><Relationship Id="rId1" Type="http://schemas.openxmlformats.org/officeDocument/2006/relationships/diagramData" Target="../diagrams/data1.xml"/><Relationship Id="rId5" Type="http://schemas.microsoft.com/office/2007/relationships/diagramDrawing" Target="../diagrams/drawing1.xml"/><Relationship Id="rId4" Type="http://schemas.openxmlformats.org/officeDocument/2006/relationships/diagramColors" Target="../diagrams/colors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95250</xdr:colOff>
      <xdr:row>25</xdr:row>
      <xdr:rowOff>0</xdr:rowOff>
    </xdr:from>
    <xdr:to>
      <xdr:col>2</xdr:col>
      <xdr:colOff>450215</xdr:colOff>
      <xdr:row>28</xdr:row>
      <xdr:rowOff>161925</xdr:rowOff>
    </xdr:to>
    <xdr:sp macro="" textlink="">
      <xdr:nvSpPr>
        <xdr:cNvPr id="3" name="Right Brac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314450" y="4000500"/>
          <a:ext cx="354965" cy="733425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AU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581024</xdr:colOff>
      <xdr:row>0</xdr:row>
      <xdr:rowOff>0</xdr:rowOff>
    </xdr:from>
    <xdr:to>
      <xdr:col>9</xdr:col>
      <xdr:colOff>342899</xdr:colOff>
      <xdr:row>13</xdr:row>
      <xdr:rowOff>85724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28575</xdr:colOff>
          <xdr:row>4</xdr:row>
          <xdr:rowOff>0</xdr:rowOff>
        </xdr:from>
        <xdr:to>
          <xdr:col>19</xdr:col>
          <xdr:colOff>333375</xdr:colOff>
          <xdr:row>22</xdr:row>
          <xdr:rowOff>0</xdr:rowOff>
        </xdr:to>
        <xdr:sp macro="" textlink="">
          <xdr:nvSpPr>
            <xdr:cNvPr id="5121" name="Object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id="{00000000-0008-0000-0600-00000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ackage" Target="../embeddings/Microsoft_PowerPoint_Slide.sldx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Relationship Id="rId4" Type="http://schemas.openxmlformats.org/officeDocument/2006/relationships/image" Target="../media/image1.emf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9"/>
  <sheetViews>
    <sheetView topLeftCell="A22" zoomScale="125" zoomScaleNormal="125" zoomScalePageLayoutView="125" workbookViewId="0">
      <selection activeCell="A18" sqref="A18"/>
    </sheetView>
  </sheetViews>
  <sheetFormatPr defaultColWidth="8.85546875" defaultRowHeight="15" x14ac:dyDescent="0.25"/>
  <sheetData>
    <row r="1" spans="1:1" x14ac:dyDescent="0.25">
      <c r="A1" s="21" t="s">
        <v>76</v>
      </c>
    </row>
    <row r="2" spans="1:1" x14ac:dyDescent="0.25">
      <c r="A2" s="22" t="s">
        <v>103</v>
      </c>
    </row>
    <row r="3" spans="1:1" x14ac:dyDescent="0.25">
      <c r="A3" s="22" t="s">
        <v>102</v>
      </c>
    </row>
    <row r="4" spans="1:1" x14ac:dyDescent="0.25">
      <c r="A4" s="22" t="s">
        <v>104</v>
      </c>
    </row>
    <row r="5" spans="1:1" x14ac:dyDescent="0.25">
      <c r="A5" s="22" t="s">
        <v>105</v>
      </c>
    </row>
    <row r="6" spans="1:1" x14ac:dyDescent="0.25">
      <c r="A6" s="22" t="s">
        <v>106</v>
      </c>
    </row>
    <row r="7" spans="1:1" x14ac:dyDescent="0.25">
      <c r="A7" s="22" t="s">
        <v>109</v>
      </c>
    </row>
    <row r="8" spans="1:1" x14ac:dyDescent="0.25">
      <c r="A8" s="22" t="s">
        <v>107</v>
      </c>
    </row>
    <row r="9" spans="1:1" x14ac:dyDescent="0.25">
      <c r="A9" s="22" t="s">
        <v>110</v>
      </c>
    </row>
    <row r="10" spans="1:1" x14ac:dyDescent="0.25">
      <c r="A10" s="22" t="s">
        <v>111</v>
      </c>
    </row>
    <row r="11" spans="1:1" x14ac:dyDescent="0.25">
      <c r="A11" s="22" t="s">
        <v>112</v>
      </c>
    </row>
    <row r="12" spans="1:1" x14ac:dyDescent="0.25">
      <c r="A12" s="22" t="s">
        <v>113</v>
      </c>
    </row>
    <row r="13" spans="1:1" x14ac:dyDescent="0.25">
      <c r="A13" s="22" t="s">
        <v>115</v>
      </c>
    </row>
    <row r="14" spans="1:1" x14ac:dyDescent="0.25">
      <c r="A14" s="22" t="s">
        <v>114</v>
      </c>
    </row>
    <row r="15" spans="1:1" x14ac:dyDescent="0.25">
      <c r="A15" s="23" t="s">
        <v>77</v>
      </c>
    </row>
    <row r="16" spans="1:1" x14ac:dyDescent="0.25">
      <c r="A16" s="22" t="s">
        <v>116</v>
      </c>
    </row>
    <row r="17" spans="1:1" x14ac:dyDescent="0.25">
      <c r="A17" s="22" t="s">
        <v>117</v>
      </c>
    </row>
    <row r="18" spans="1:1" x14ac:dyDescent="0.25">
      <c r="A18" s="21" t="s">
        <v>94</v>
      </c>
    </row>
    <row r="19" spans="1:1" x14ac:dyDescent="0.25">
      <c r="A19" s="22" t="s">
        <v>118</v>
      </c>
    </row>
    <row r="20" spans="1:1" x14ac:dyDescent="0.25">
      <c r="A20" s="22" t="s">
        <v>119</v>
      </c>
    </row>
    <row r="21" spans="1:1" x14ac:dyDescent="0.25">
      <c r="A21" s="22" t="s">
        <v>78</v>
      </c>
    </row>
    <row r="22" spans="1:1" x14ac:dyDescent="0.25">
      <c r="A22" s="22" t="s">
        <v>95</v>
      </c>
    </row>
    <row r="23" spans="1:1" x14ac:dyDescent="0.25">
      <c r="A23" s="22" t="s">
        <v>96</v>
      </c>
    </row>
    <row r="24" spans="1:1" x14ac:dyDescent="0.25">
      <c r="A24" s="21" t="s">
        <v>79</v>
      </c>
    </row>
    <row r="25" spans="1:1" x14ac:dyDescent="0.25">
      <c r="A25" s="22" t="s">
        <v>80</v>
      </c>
    </row>
    <row r="26" spans="1:1" x14ac:dyDescent="0.25">
      <c r="A26" s="24" t="s">
        <v>121</v>
      </c>
    </row>
    <row r="27" spans="1:1" x14ac:dyDescent="0.25">
      <c r="A27" s="24" t="s">
        <v>120</v>
      </c>
    </row>
    <row r="28" spans="1:1" x14ac:dyDescent="0.25">
      <c r="A28" s="24" t="s">
        <v>97</v>
      </c>
    </row>
    <row r="29" spans="1:1" x14ac:dyDescent="0.25">
      <c r="A29" s="24" t="s">
        <v>98</v>
      </c>
    </row>
    <row r="30" spans="1:1" x14ac:dyDescent="0.25">
      <c r="A30" s="21" t="s">
        <v>99</v>
      </c>
    </row>
    <row r="31" spans="1:1" x14ac:dyDescent="0.25">
      <c r="A31" s="23" t="s">
        <v>81</v>
      </c>
    </row>
    <row r="32" spans="1:1" x14ac:dyDescent="0.25">
      <c r="A32" s="22" t="s">
        <v>122</v>
      </c>
    </row>
    <row r="33" spans="1:6" x14ac:dyDescent="0.25">
      <c r="A33" s="22" t="s">
        <v>82</v>
      </c>
    </row>
    <row r="34" spans="1:6" x14ac:dyDescent="0.25">
      <c r="A34" s="22" t="s">
        <v>83</v>
      </c>
    </row>
    <row r="35" spans="1:6" x14ac:dyDescent="0.25">
      <c r="A35" s="22" t="s">
        <v>84</v>
      </c>
    </row>
    <row r="36" spans="1:6" x14ac:dyDescent="0.25">
      <c r="A36" s="22" t="s">
        <v>85</v>
      </c>
    </row>
    <row r="37" spans="1:6" x14ac:dyDescent="0.25">
      <c r="A37" s="22" t="s">
        <v>100</v>
      </c>
    </row>
    <row r="38" spans="1:6" x14ac:dyDescent="0.25">
      <c r="A38" s="22" t="s">
        <v>86</v>
      </c>
    </row>
    <row r="39" spans="1:6" x14ac:dyDescent="0.25">
      <c r="A39" s="21" t="s">
        <v>87</v>
      </c>
    </row>
    <row r="40" spans="1:6" x14ac:dyDescent="0.25">
      <c r="A40" s="22" t="s">
        <v>101</v>
      </c>
    </row>
    <row r="41" spans="1:6" x14ac:dyDescent="0.25">
      <c r="A41" s="22" t="s">
        <v>88</v>
      </c>
    </row>
    <row r="42" spans="1:6" x14ac:dyDescent="0.25">
      <c r="A42" s="23" t="s">
        <v>89</v>
      </c>
    </row>
    <row r="43" spans="1:6" x14ac:dyDescent="0.25">
      <c r="A43" s="25" t="s">
        <v>90</v>
      </c>
    </row>
    <row r="44" spans="1:6" x14ac:dyDescent="0.25">
      <c r="A44" s="25" t="s">
        <v>91</v>
      </c>
      <c r="F44" s="25" t="s">
        <v>92</v>
      </c>
    </row>
    <row r="45" spans="1:6" x14ac:dyDescent="0.25">
      <c r="A45" s="22" t="s">
        <v>127</v>
      </c>
      <c r="F45" t="s">
        <v>93</v>
      </c>
    </row>
    <row r="46" spans="1:6" x14ac:dyDescent="0.25">
      <c r="A46" s="22" t="s">
        <v>128</v>
      </c>
      <c r="F46" t="s">
        <v>123</v>
      </c>
    </row>
    <row r="47" spans="1:6" x14ac:dyDescent="0.25">
      <c r="A47" s="22" t="s">
        <v>129</v>
      </c>
      <c r="F47" t="s">
        <v>124</v>
      </c>
    </row>
    <row r="48" spans="1:6" x14ac:dyDescent="0.25">
      <c r="A48" s="22"/>
      <c r="F48" t="s">
        <v>125</v>
      </c>
    </row>
    <row r="49" spans="6:6" x14ac:dyDescent="0.25">
      <c r="F49" t="s">
        <v>126</v>
      </c>
    </row>
  </sheetData>
  <pageMargins left="0.7" right="0.7" top="0.75" bottom="0.75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5"/>
  <sheetViews>
    <sheetView workbookViewId="0">
      <selection activeCell="A16" sqref="A16"/>
    </sheetView>
  </sheetViews>
  <sheetFormatPr defaultColWidth="8.85546875" defaultRowHeight="15" x14ac:dyDescent="0.25"/>
  <cols>
    <col min="1" max="1" width="16" customWidth="1"/>
  </cols>
  <sheetData>
    <row r="1" spans="1:2" x14ac:dyDescent="0.25">
      <c r="A1" t="s">
        <v>139</v>
      </c>
    </row>
    <row r="3" spans="1:2" x14ac:dyDescent="0.25">
      <c r="A3" t="s">
        <v>140</v>
      </c>
    </row>
    <row r="4" spans="1:2" x14ac:dyDescent="0.25">
      <c r="A4" t="s">
        <v>144</v>
      </c>
    </row>
    <row r="5" spans="1:2" x14ac:dyDescent="0.25">
      <c r="A5" s="1" t="s">
        <v>55</v>
      </c>
    </row>
    <row r="6" spans="1:2" x14ac:dyDescent="0.25">
      <c r="A6" t="s">
        <v>141</v>
      </c>
    </row>
    <row r="7" spans="1:2" x14ac:dyDescent="0.25">
      <c r="A7" s="28" t="s">
        <v>1</v>
      </c>
      <c r="B7" t="s">
        <v>69</v>
      </c>
    </row>
    <row r="8" spans="1:2" x14ac:dyDescent="0.25">
      <c r="A8" s="28" t="s">
        <v>3</v>
      </c>
      <c r="B8" t="s">
        <v>71</v>
      </c>
    </row>
    <row r="9" spans="1:2" x14ac:dyDescent="0.25">
      <c r="A9" s="1"/>
    </row>
    <row r="10" spans="1:2" x14ac:dyDescent="0.25">
      <c r="A10" s="28" t="s">
        <v>4</v>
      </c>
      <c r="B10" t="s">
        <v>72</v>
      </c>
    </row>
    <row r="11" spans="1:2" x14ac:dyDescent="0.25">
      <c r="A11" s="28" t="s">
        <v>5</v>
      </c>
      <c r="B11" t="s">
        <v>6</v>
      </c>
    </row>
    <row r="12" spans="1:2" x14ac:dyDescent="0.25">
      <c r="A12" s="1" t="s">
        <v>8</v>
      </c>
      <c r="B12" t="s">
        <v>73</v>
      </c>
    </row>
    <row r="14" spans="1:2" x14ac:dyDescent="0.25">
      <c r="A14" s="1" t="s">
        <v>142</v>
      </c>
    </row>
    <row r="15" spans="1:2" x14ac:dyDescent="0.25">
      <c r="A15" t="s">
        <v>143</v>
      </c>
    </row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16"/>
  <sheetViews>
    <sheetView workbookViewId="0">
      <selection activeCell="A17" sqref="A17"/>
    </sheetView>
  </sheetViews>
  <sheetFormatPr defaultColWidth="8.85546875" defaultRowHeight="15" x14ac:dyDescent="0.25"/>
  <cols>
    <col min="1" max="1" width="16.140625" customWidth="1"/>
    <col min="2" max="2" width="9.140625" customWidth="1"/>
  </cols>
  <sheetData>
    <row r="1" spans="1:3" x14ac:dyDescent="0.25">
      <c r="A1" s="1" t="s">
        <v>68</v>
      </c>
      <c r="B1" s="1" t="s">
        <v>0</v>
      </c>
      <c r="C1" s="1"/>
    </row>
    <row r="2" spans="1:3" x14ac:dyDescent="0.25">
      <c r="A2" s="28" t="s">
        <v>1</v>
      </c>
      <c r="B2" t="s">
        <v>69</v>
      </c>
    </row>
    <row r="3" spans="1:3" x14ac:dyDescent="0.25">
      <c r="A3" s="1"/>
    </row>
    <row r="4" spans="1:3" x14ac:dyDescent="0.25">
      <c r="A4" s="1" t="s">
        <v>2</v>
      </c>
      <c r="B4" t="s">
        <v>70</v>
      </c>
    </row>
    <row r="5" spans="1:3" x14ac:dyDescent="0.25">
      <c r="A5" s="1"/>
    </row>
    <row r="6" spans="1:3" x14ac:dyDescent="0.25">
      <c r="A6" s="28" t="s">
        <v>3</v>
      </c>
      <c r="B6" t="s">
        <v>71</v>
      </c>
    </row>
    <row r="7" spans="1:3" x14ac:dyDescent="0.25">
      <c r="A7" s="1"/>
    </row>
    <row r="8" spans="1:3" x14ac:dyDescent="0.25">
      <c r="A8" s="28" t="s">
        <v>4</v>
      </c>
      <c r="B8" t="s">
        <v>72</v>
      </c>
    </row>
    <row r="9" spans="1:3" x14ac:dyDescent="0.25">
      <c r="A9" s="1"/>
    </row>
    <row r="10" spans="1:3" x14ac:dyDescent="0.25">
      <c r="A10" s="28" t="s">
        <v>5</v>
      </c>
      <c r="B10" t="s">
        <v>6</v>
      </c>
    </row>
    <row r="11" spans="1:3" x14ac:dyDescent="0.25">
      <c r="A11" s="1"/>
    </row>
    <row r="12" spans="1:3" x14ac:dyDescent="0.25">
      <c r="A12" s="1" t="s">
        <v>7</v>
      </c>
      <c r="B12" t="s">
        <v>74</v>
      </c>
    </row>
    <row r="13" spans="1:3" x14ac:dyDescent="0.25">
      <c r="A13" s="1"/>
      <c r="B13" t="s">
        <v>75</v>
      </c>
    </row>
    <row r="14" spans="1:3" x14ac:dyDescent="0.25">
      <c r="A14" s="1" t="s">
        <v>8</v>
      </c>
      <c r="B14" t="s">
        <v>73</v>
      </c>
    </row>
    <row r="15" spans="1:3" x14ac:dyDescent="0.25">
      <c r="A15" s="1"/>
    </row>
    <row r="16" spans="1:3" x14ac:dyDescent="0.25">
      <c r="A16" s="3"/>
      <c r="B16" t="s">
        <v>136</v>
      </c>
    </row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53"/>
  <sheetViews>
    <sheetView tabSelected="1" zoomScale="125" zoomScaleNormal="125" zoomScalePageLayoutView="125" workbookViewId="0">
      <selection activeCell="A18" sqref="A18:G18"/>
    </sheetView>
  </sheetViews>
  <sheetFormatPr defaultColWidth="8.85546875" defaultRowHeight="15" x14ac:dyDescent="0.25"/>
  <cols>
    <col min="1" max="1" width="13.28515625" customWidth="1"/>
    <col min="2" max="2" width="17" customWidth="1"/>
    <col min="3" max="3" width="13.140625" customWidth="1"/>
    <col min="4" max="4" width="12.42578125" customWidth="1"/>
    <col min="5" max="5" width="11.85546875" customWidth="1"/>
    <col min="6" max="6" width="11.28515625" customWidth="1"/>
    <col min="7" max="7" width="12.85546875" customWidth="1"/>
    <col min="8" max="8" width="1.28515625" customWidth="1"/>
    <col min="9" max="9" width="13.85546875" customWidth="1"/>
    <col min="10" max="10" width="16.140625" customWidth="1"/>
    <col min="11" max="11" width="13.140625" customWidth="1"/>
    <col min="12" max="12" width="14.7109375" customWidth="1"/>
    <col min="13" max="13" width="27.42578125" customWidth="1"/>
    <col min="14" max="17" width="14.7109375" customWidth="1"/>
  </cols>
  <sheetData>
    <row r="1" spans="1:14" ht="15" customHeight="1" x14ac:dyDescent="0.25">
      <c r="A1" s="113" t="s">
        <v>174</v>
      </c>
      <c r="B1" s="114"/>
      <c r="C1" s="49">
        <v>1</v>
      </c>
      <c r="D1" s="50">
        <v>0.8</v>
      </c>
      <c r="E1" s="50">
        <v>0.5</v>
      </c>
      <c r="F1" s="50">
        <v>0.1</v>
      </c>
      <c r="G1" s="51"/>
      <c r="I1" s="97" t="s">
        <v>161</v>
      </c>
      <c r="J1" s="99" t="s">
        <v>164</v>
      </c>
      <c r="K1" s="102" t="s">
        <v>172</v>
      </c>
    </row>
    <row r="2" spans="1:14" x14ac:dyDescent="0.25">
      <c r="A2" s="52" t="s">
        <v>30</v>
      </c>
      <c r="B2" s="48" t="s">
        <v>173</v>
      </c>
      <c r="C2" s="63" t="s">
        <v>170</v>
      </c>
      <c r="D2" s="63" t="s">
        <v>167</v>
      </c>
      <c r="E2" s="63" t="s">
        <v>168</v>
      </c>
      <c r="F2" s="63" t="s">
        <v>169</v>
      </c>
      <c r="G2" s="64" t="s">
        <v>28</v>
      </c>
      <c r="I2" s="98"/>
      <c r="J2" s="100"/>
      <c r="K2" s="103"/>
    </row>
    <row r="3" spans="1:14" ht="15.75" thickBot="1" x14ac:dyDescent="0.3">
      <c r="A3" s="115" t="s">
        <v>137</v>
      </c>
      <c r="B3" s="116"/>
      <c r="C3" s="116"/>
      <c r="D3" s="116"/>
      <c r="E3" s="116"/>
      <c r="F3" s="116"/>
      <c r="G3" s="117"/>
      <c r="I3" s="75">
        <f>SUM(G32)</f>
        <v>4561455</v>
      </c>
      <c r="J3" s="76">
        <f>SUM(I3*K3)</f>
        <v>1140363.75</v>
      </c>
      <c r="K3" s="77">
        <v>0.25</v>
      </c>
      <c r="L3" s="71"/>
      <c r="N3" s="17"/>
    </row>
    <row r="4" spans="1:14" ht="16.5" customHeight="1" thickBot="1" x14ac:dyDescent="0.3">
      <c r="A4" s="53" t="s">
        <v>175</v>
      </c>
      <c r="B4" s="44">
        <v>374000</v>
      </c>
      <c r="C4" s="45">
        <f t="shared" ref="C4:C12" si="0">SUM(B4*100%)</f>
        <v>374000</v>
      </c>
      <c r="D4" s="47"/>
      <c r="E4" s="46"/>
      <c r="F4" s="47"/>
      <c r="G4" s="54"/>
      <c r="I4" s="72"/>
      <c r="J4" s="73"/>
      <c r="K4" s="70" t="s">
        <v>166</v>
      </c>
      <c r="L4" s="69"/>
    </row>
    <row r="5" spans="1:14" x14ac:dyDescent="0.25">
      <c r="A5" s="55" t="s">
        <v>176</v>
      </c>
      <c r="B5" s="32">
        <v>307600</v>
      </c>
      <c r="C5" s="37">
        <f t="shared" si="0"/>
        <v>307600</v>
      </c>
      <c r="D5" s="34"/>
      <c r="E5" s="36"/>
      <c r="F5" s="34"/>
      <c r="G5" s="56"/>
      <c r="I5" s="78" t="s">
        <v>163</v>
      </c>
      <c r="J5" s="84" t="s">
        <v>162</v>
      </c>
      <c r="K5" s="86" t="s">
        <v>165</v>
      </c>
    </row>
    <row r="6" spans="1:14" ht="15.75" thickBot="1" x14ac:dyDescent="0.3">
      <c r="A6" s="55" t="s">
        <v>177</v>
      </c>
      <c r="B6" s="31">
        <v>301995</v>
      </c>
      <c r="C6" s="37">
        <f t="shared" si="0"/>
        <v>301995</v>
      </c>
      <c r="D6" s="34"/>
      <c r="E6" s="36"/>
      <c r="F6" s="34"/>
      <c r="G6" s="56"/>
      <c r="H6" s="9"/>
      <c r="I6" s="75">
        <v>104183.27</v>
      </c>
      <c r="J6" s="85">
        <f>SUM(I6*4)</f>
        <v>416733.08</v>
      </c>
      <c r="K6" s="87">
        <f>SUM(J3-J6)</f>
        <v>723630.66999999993</v>
      </c>
    </row>
    <row r="7" spans="1:14" ht="15.75" thickBot="1" x14ac:dyDescent="0.3">
      <c r="A7" s="55" t="s">
        <v>145</v>
      </c>
      <c r="B7" s="31">
        <v>285540</v>
      </c>
      <c r="C7" s="37">
        <f t="shared" si="0"/>
        <v>285540</v>
      </c>
      <c r="D7" s="34"/>
      <c r="E7" s="36"/>
      <c r="F7" s="34"/>
      <c r="G7" s="56"/>
      <c r="I7" s="65"/>
      <c r="J7" s="65"/>
      <c r="K7" s="8"/>
    </row>
    <row r="8" spans="1:14" x14ac:dyDescent="0.25">
      <c r="A8" s="55" t="s">
        <v>146</v>
      </c>
      <c r="B8" s="31">
        <v>313520</v>
      </c>
      <c r="C8" s="37">
        <f t="shared" si="0"/>
        <v>313520</v>
      </c>
      <c r="D8" s="34"/>
      <c r="E8" s="36"/>
      <c r="F8" s="34"/>
      <c r="G8" s="56"/>
      <c r="I8" s="104" t="s">
        <v>171</v>
      </c>
      <c r="J8" s="105"/>
      <c r="K8" s="106"/>
    </row>
    <row r="9" spans="1:14" ht="15" customHeight="1" x14ac:dyDescent="0.25">
      <c r="A9" s="55" t="s">
        <v>151</v>
      </c>
      <c r="B9" s="31">
        <v>229300</v>
      </c>
      <c r="C9" s="37">
        <f t="shared" si="0"/>
        <v>229300</v>
      </c>
      <c r="D9" s="34"/>
      <c r="E9" s="36"/>
      <c r="F9" s="34"/>
      <c r="G9" s="56"/>
      <c r="I9" s="107"/>
      <c r="J9" s="108"/>
      <c r="K9" s="109"/>
    </row>
    <row r="10" spans="1:14" x14ac:dyDescent="0.25">
      <c r="A10" s="55" t="s">
        <v>152</v>
      </c>
      <c r="B10" s="31">
        <v>301000</v>
      </c>
      <c r="C10" s="37">
        <f t="shared" si="0"/>
        <v>301000</v>
      </c>
      <c r="D10" s="34"/>
      <c r="E10" s="36"/>
      <c r="F10" s="34"/>
      <c r="G10" s="56"/>
      <c r="I10" s="107"/>
      <c r="J10" s="108"/>
      <c r="K10" s="109"/>
    </row>
    <row r="11" spans="1:14" ht="15.75" thickBot="1" x14ac:dyDescent="0.3">
      <c r="A11" s="57" t="s">
        <v>147</v>
      </c>
      <c r="B11" s="29">
        <v>455000</v>
      </c>
      <c r="C11" s="37">
        <f t="shared" si="0"/>
        <v>455000</v>
      </c>
      <c r="D11" s="34"/>
      <c r="E11" s="36"/>
      <c r="F11" s="34"/>
      <c r="G11" s="56"/>
      <c r="I11" s="110"/>
      <c r="J11" s="111"/>
      <c r="K11" s="112"/>
    </row>
    <row r="12" spans="1:14" ht="17.25" x14ac:dyDescent="0.4">
      <c r="A12" s="58" t="s">
        <v>31</v>
      </c>
      <c r="B12" s="30">
        <f>SUM(B4:B11)</f>
        <v>2567955</v>
      </c>
      <c r="C12" s="42">
        <f t="shared" si="0"/>
        <v>2567955</v>
      </c>
      <c r="D12" s="38"/>
      <c r="E12" s="36"/>
      <c r="F12" s="36"/>
      <c r="G12" s="56"/>
      <c r="I12" s="101"/>
      <c r="J12" s="101"/>
      <c r="K12" s="101"/>
      <c r="L12" s="66"/>
      <c r="M12" s="66"/>
    </row>
    <row r="13" spans="1:14" x14ac:dyDescent="0.25">
      <c r="A13" s="88" t="s">
        <v>138</v>
      </c>
      <c r="B13" s="89"/>
      <c r="C13" s="89"/>
      <c r="D13" s="89"/>
      <c r="E13" s="89"/>
      <c r="F13" s="89"/>
      <c r="G13" s="90"/>
      <c r="I13" s="101"/>
      <c r="J13" s="101"/>
      <c r="K13" s="101"/>
      <c r="L13" s="66"/>
      <c r="M13" s="66"/>
    </row>
    <row r="14" spans="1:14" x14ac:dyDescent="0.25">
      <c r="A14" s="55" t="s">
        <v>148</v>
      </c>
      <c r="B14" s="31">
        <v>410000</v>
      </c>
      <c r="C14" s="39"/>
      <c r="D14" s="40">
        <f>SUM(B14*80%)</f>
        <v>328000</v>
      </c>
      <c r="E14" s="36"/>
      <c r="F14" s="36"/>
      <c r="G14" s="56"/>
      <c r="I14" s="101"/>
      <c r="J14" s="101"/>
      <c r="K14" s="101"/>
      <c r="L14" s="66"/>
      <c r="M14" s="66"/>
    </row>
    <row r="15" spans="1:14" x14ac:dyDescent="0.25">
      <c r="A15" s="55" t="s">
        <v>178</v>
      </c>
      <c r="B15" s="31">
        <v>480000</v>
      </c>
      <c r="C15" s="35"/>
      <c r="D15" s="40">
        <f>SUM(B15*80%)</f>
        <v>384000</v>
      </c>
      <c r="E15" s="36"/>
      <c r="F15" s="36"/>
      <c r="G15" s="56"/>
      <c r="I15" s="67"/>
      <c r="J15" s="66"/>
      <c r="K15" s="66"/>
      <c r="L15" s="66"/>
      <c r="M15" s="66"/>
    </row>
    <row r="16" spans="1:14" x14ac:dyDescent="0.25">
      <c r="A16" s="55" t="s">
        <v>150</v>
      </c>
      <c r="B16" s="31">
        <v>310000</v>
      </c>
      <c r="C16" s="35"/>
      <c r="D16" s="40">
        <f>SUM(B16*80%)</f>
        <v>248000</v>
      </c>
      <c r="E16" s="36"/>
      <c r="F16" s="36"/>
      <c r="G16" s="56"/>
      <c r="I16" s="68"/>
      <c r="J16" s="66"/>
      <c r="K16" s="66"/>
      <c r="L16" s="66"/>
      <c r="M16" s="66"/>
    </row>
    <row r="17" spans="1:13" ht="17.25" x14ac:dyDescent="0.4">
      <c r="A17" s="58" t="s">
        <v>31</v>
      </c>
      <c r="B17" s="30">
        <f>SUM(B14:B16)</f>
        <v>1200000</v>
      </c>
      <c r="C17" s="35"/>
      <c r="D17" s="43">
        <f>SUM(B17*80%)</f>
        <v>960000</v>
      </c>
      <c r="E17" s="36"/>
      <c r="F17" s="36"/>
      <c r="G17" s="56"/>
      <c r="I17" s="68"/>
      <c r="J17" s="66"/>
      <c r="K17" s="66"/>
      <c r="L17" s="66"/>
      <c r="M17" s="66"/>
    </row>
    <row r="18" spans="1:13" x14ac:dyDescent="0.25">
      <c r="A18" s="91" t="s">
        <v>181</v>
      </c>
      <c r="B18" s="92"/>
      <c r="C18" s="92"/>
      <c r="D18" s="92"/>
      <c r="E18" s="92"/>
      <c r="F18" s="92"/>
      <c r="G18" s="93"/>
      <c r="I18" s="68"/>
      <c r="J18" s="66"/>
      <c r="K18" s="66"/>
      <c r="L18" s="66"/>
      <c r="M18" s="66"/>
    </row>
    <row r="19" spans="1:13" x14ac:dyDescent="0.25">
      <c r="A19" s="59" t="s">
        <v>149</v>
      </c>
      <c r="B19" s="29">
        <v>275000</v>
      </c>
      <c r="C19" s="36"/>
      <c r="D19" s="36"/>
      <c r="E19" s="35">
        <f t="shared" ref="E19:E24" si="1">SUM(B19*50%)</f>
        <v>137500</v>
      </c>
      <c r="F19" s="36"/>
      <c r="G19" s="56"/>
    </row>
    <row r="20" spans="1:13" x14ac:dyDescent="0.25">
      <c r="A20" s="60" t="s">
        <v>153</v>
      </c>
      <c r="B20" s="31">
        <v>460000</v>
      </c>
      <c r="C20" s="36"/>
      <c r="D20" s="36"/>
      <c r="E20" s="35">
        <f t="shared" si="1"/>
        <v>230000</v>
      </c>
      <c r="F20" s="36"/>
      <c r="G20" s="56"/>
    </row>
    <row r="21" spans="1:13" x14ac:dyDescent="0.25">
      <c r="A21" s="61" t="s">
        <v>179</v>
      </c>
      <c r="B21" s="29">
        <v>260000</v>
      </c>
      <c r="C21" s="36"/>
      <c r="D21" s="36"/>
      <c r="E21" s="35">
        <f t="shared" si="1"/>
        <v>130000</v>
      </c>
      <c r="F21" s="36"/>
      <c r="G21" s="56"/>
    </row>
    <row r="22" spans="1:13" x14ac:dyDescent="0.25">
      <c r="A22" s="60" t="s">
        <v>154</v>
      </c>
      <c r="B22" s="29">
        <v>350000</v>
      </c>
      <c r="C22" s="36"/>
      <c r="D22" s="36"/>
      <c r="E22" s="35">
        <f t="shared" si="1"/>
        <v>175000</v>
      </c>
      <c r="F22" s="36"/>
      <c r="G22" s="56"/>
    </row>
    <row r="23" spans="1:13" x14ac:dyDescent="0.25">
      <c r="A23" s="60" t="s">
        <v>155</v>
      </c>
      <c r="B23" s="31">
        <v>400000</v>
      </c>
      <c r="C23" s="35"/>
      <c r="D23" s="35"/>
      <c r="E23" s="35">
        <f t="shared" si="1"/>
        <v>200000</v>
      </c>
      <c r="F23" s="36"/>
      <c r="G23" s="56"/>
    </row>
    <row r="24" spans="1:13" ht="17.25" x14ac:dyDescent="0.4">
      <c r="A24" s="58" t="s">
        <v>31</v>
      </c>
      <c r="B24" s="83">
        <f>SUM(B19:B23)</f>
        <v>1745000</v>
      </c>
      <c r="C24" s="35"/>
      <c r="D24" s="35"/>
      <c r="E24" s="42">
        <f t="shared" si="1"/>
        <v>872500</v>
      </c>
      <c r="F24" s="36"/>
      <c r="G24" s="56"/>
    </row>
    <row r="25" spans="1:13" x14ac:dyDescent="0.25">
      <c r="A25" s="94" t="s">
        <v>180</v>
      </c>
      <c r="B25" s="95"/>
      <c r="C25" s="95"/>
      <c r="D25" s="95"/>
      <c r="E25" s="95"/>
      <c r="F25" s="95"/>
      <c r="G25" s="96"/>
    </row>
    <row r="26" spans="1:13" x14ac:dyDescent="0.25">
      <c r="A26" s="55" t="s">
        <v>156</v>
      </c>
      <c r="B26" s="29">
        <v>250000</v>
      </c>
      <c r="C26" s="74"/>
      <c r="D26" s="35"/>
      <c r="E26" s="35"/>
      <c r="F26" s="35">
        <f t="shared" ref="F26:F31" si="2">SUM(B26*10%)</f>
        <v>25000</v>
      </c>
      <c r="G26" s="56"/>
    </row>
    <row r="27" spans="1:13" x14ac:dyDescent="0.25">
      <c r="A27" s="62" t="s">
        <v>157</v>
      </c>
      <c r="B27" s="29">
        <v>270000</v>
      </c>
      <c r="C27" s="41"/>
      <c r="D27" s="35"/>
      <c r="E27" s="35"/>
      <c r="F27" s="35">
        <f t="shared" si="2"/>
        <v>27000</v>
      </c>
      <c r="G27" s="56"/>
    </row>
    <row r="28" spans="1:13" x14ac:dyDescent="0.25">
      <c r="A28" s="55" t="s">
        <v>158</v>
      </c>
      <c r="B28" s="31">
        <v>400000</v>
      </c>
      <c r="C28" s="35"/>
      <c r="D28" s="35"/>
      <c r="E28" s="35"/>
      <c r="F28" s="35">
        <f t="shared" si="2"/>
        <v>40000</v>
      </c>
      <c r="G28" s="56"/>
    </row>
    <row r="29" spans="1:13" x14ac:dyDescent="0.25">
      <c r="A29" s="55" t="s">
        <v>159</v>
      </c>
      <c r="B29" s="31">
        <v>340000</v>
      </c>
      <c r="C29" s="35"/>
      <c r="D29" s="35"/>
      <c r="E29" s="35"/>
      <c r="F29" s="35">
        <f t="shared" si="2"/>
        <v>34000</v>
      </c>
      <c r="G29" s="56"/>
    </row>
    <row r="30" spans="1:13" x14ac:dyDescent="0.25">
      <c r="A30" s="55" t="s">
        <v>160</v>
      </c>
      <c r="B30" s="31">
        <v>350000</v>
      </c>
      <c r="C30" s="35"/>
      <c r="D30" s="35"/>
      <c r="E30" s="35"/>
      <c r="F30" s="35">
        <f t="shared" si="2"/>
        <v>35000</v>
      </c>
      <c r="G30" s="56"/>
    </row>
    <row r="31" spans="1:13" ht="18" thickBot="1" x14ac:dyDescent="0.45">
      <c r="A31" s="58" t="s">
        <v>31</v>
      </c>
      <c r="B31" s="33">
        <f>SUM(B26:B30)</f>
        <v>1610000</v>
      </c>
      <c r="C31" s="35"/>
      <c r="D31" s="35"/>
      <c r="E31" s="35"/>
      <c r="F31" s="42">
        <f t="shared" si="2"/>
        <v>161000</v>
      </c>
      <c r="G31" s="56"/>
    </row>
    <row r="32" spans="1:13" ht="15.75" thickBot="1" x14ac:dyDescent="0.3">
      <c r="A32" s="79" t="s">
        <v>32</v>
      </c>
      <c r="B32" s="80">
        <f>SUM(B12+B17+B24+B31)</f>
        <v>7122955</v>
      </c>
      <c r="C32" s="81">
        <f>SUM(C12)</f>
        <v>2567955</v>
      </c>
      <c r="D32" s="81">
        <f>SUM(D17)</f>
        <v>960000</v>
      </c>
      <c r="E32" s="81">
        <f>SUM(E24)</f>
        <v>872500</v>
      </c>
      <c r="F32" s="81">
        <f>SUM(F31)</f>
        <v>161000</v>
      </c>
      <c r="G32" s="82">
        <f>SUM(C32+D32+E32+F32)</f>
        <v>4561455</v>
      </c>
    </row>
    <row r="34" spans="1:14" x14ac:dyDescent="0.25">
      <c r="A34" t="s">
        <v>67</v>
      </c>
      <c r="B34" s="20" t="s">
        <v>67</v>
      </c>
    </row>
    <row r="40" spans="1:14" x14ac:dyDescent="0.25">
      <c r="H40" s="9"/>
      <c r="I40" s="9"/>
      <c r="J40" s="9"/>
      <c r="K40" s="9"/>
      <c r="L40" s="9"/>
      <c r="M40" s="9"/>
    </row>
    <row r="41" spans="1:14" x14ac:dyDescent="0.25">
      <c r="H41" s="9"/>
      <c r="I41" s="9"/>
      <c r="J41" s="9"/>
      <c r="K41" s="9"/>
      <c r="L41" s="9"/>
      <c r="M41" s="9"/>
    </row>
    <row r="42" spans="1:14" x14ac:dyDescent="0.25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4" ht="17.25" x14ac:dyDescent="0.4">
      <c r="A43" s="9"/>
      <c r="B43" s="19"/>
      <c r="C43" s="9"/>
      <c r="D43" s="9"/>
      <c r="E43" s="9"/>
      <c r="F43" s="18"/>
      <c r="G43" s="9"/>
      <c r="H43" s="9"/>
      <c r="I43" s="9"/>
      <c r="J43" s="9"/>
      <c r="K43" s="9"/>
      <c r="L43" s="9"/>
      <c r="M43" s="9"/>
    </row>
    <row r="44" spans="1:14" x14ac:dyDescent="0.25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4" x14ac:dyDescent="0.25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4" x14ac:dyDescent="0.25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4" x14ac:dyDescent="0.25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4" x14ac:dyDescent="0.25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</row>
    <row r="49" spans="1:14" x14ac:dyDescent="0.25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</row>
    <row r="50" spans="1:14" x14ac:dyDescent="0.25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</row>
    <row r="51" spans="1:14" x14ac:dyDescent="0.25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14" x14ac:dyDescent="0.25">
      <c r="A52" s="9"/>
      <c r="B52" s="9"/>
      <c r="C52" s="9"/>
      <c r="D52" s="9"/>
      <c r="E52" s="9"/>
      <c r="F52" s="9"/>
      <c r="G52" s="9"/>
    </row>
    <row r="53" spans="1:14" x14ac:dyDescent="0.25">
      <c r="A53" s="9"/>
      <c r="B53" s="9"/>
      <c r="C53" s="9"/>
      <c r="D53" s="9"/>
      <c r="E53" s="9"/>
      <c r="F53" s="9"/>
      <c r="G53" s="9"/>
    </row>
  </sheetData>
  <mergeCells count="10">
    <mergeCell ref="A13:G13"/>
    <mergeCell ref="A18:G18"/>
    <mergeCell ref="A25:G25"/>
    <mergeCell ref="I1:I2"/>
    <mergeCell ref="J1:J2"/>
    <mergeCell ref="I12:K14"/>
    <mergeCell ref="K1:K2"/>
    <mergeCell ref="I8:K11"/>
    <mergeCell ref="A1:B1"/>
    <mergeCell ref="A3:G3"/>
  </mergeCells>
  <pageMargins left="0.23622047244094491" right="0.23622047244094491" top="0.15748031496062992" bottom="0.15748031496062992" header="0.31496062992125984" footer="0.31496062992125984"/>
  <pageSetup paperSize="9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5"/>
  <sheetViews>
    <sheetView topLeftCell="A13" workbookViewId="0">
      <selection activeCell="D31" sqref="D31"/>
    </sheetView>
  </sheetViews>
  <sheetFormatPr defaultColWidth="8.85546875" defaultRowHeight="15" x14ac:dyDescent="0.25"/>
  <cols>
    <col min="2" max="2" width="16.140625" bestFit="1" customWidth="1"/>
    <col min="4" max="4" width="15.42578125" customWidth="1"/>
    <col min="5" max="5" width="10" customWidth="1"/>
  </cols>
  <sheetData>
    <row r="1" spans="1:6" x14ac:dyDescent="0.25">
      <c r="B1" s="2"/>
      <c r="C1" s="2"/>
      <c r="D1" s="2"/>
      <c r="E1" s="2"/>
    </row>
    <row r="3" spans="1:6" x14ac:dyDescent="0.25">
      <c r="B3" t="s">
        <v>9</v>
      </c>
      <c r="D3" t="s">
        <v>9</v>
      </c>
      <c r="F3" t="s">
        <v>10</v>
      </c>
    </row>
    <row r="4" spans="1:6" x14ac:dyDescent="0.25">
      <c r="B4" t="s">
        <v>11</v>
      </c>
      <c r="D4" t="s">
        <v>11</v>
      </c>
    </row>
    <row r="5" spans="1:6" x14ac:dyDescent="0.25">
      <c r="B5" t="s">
        <v>12</v>
      </c>
      <c r="D5" t="s">
        <v>13</v>
      </c>
    </row>
    <row r="7" spans="1:6" x14ac:dyDescent="0.25">
      <c r="A7" t="s">
        <v>14</v>
      </c>
      <c r="B7" s="3">
        <v>102</v>
      </c>
      <c r="D7" s="3">
        <v>100</v>
      </c>
      <c r="E7" s="3"/>
    </row>
    <row r="8" spans="1:6" x14ac:dyDescent="0.25">
      <c r="F8" t="s">
        <v>15</v>
      </c>
    </row>
    <row r="9" spans="1:6" x14ac:dyDescent="0.25">
      <c r="A9" t="s">
        <v>16</v>
      </c>
      <c r="F9" t="s">
        <v>17</v>
      </c>
    </row>
    <row r="10" spans="1:6" x14ac:dyDescent="0.25">
      <c r="F10" t="s">
        <v>18</v>
      </c>
    </row>
    <row r="11" spans="1:6" x14ac:dyDescent="0.25">
      <c r="A11" t="s">
        <v>19</v>
      </c>
      <c r="B11" s="3">
        <v>0.1</v>
      </c>
      <c r="D11" s="3">
        <v>0.15</v>
      </c>
      <c r="E11" s="3"/>
      <c r="F11" t="s">
        <v>20</v>
      </c>
    </row>
    <row r="13" spans="1:6" x14ac:dyDescent="0.25">
      <c r="A13" t="s">
        <v>21</v>
      </c>
    </row>
    <row r="15" spans="1:6" x14ac:dyDescent="0.25">
      <c r="A15" t="s">
        <v>22</v>
      </c>
      <c r="B15" s="4">
        <f>SUM(B7*B11)</f>
        <v>10.200000000000001</v>
      </c>
      <c r="D15" s="4">
        <f>SUM(D7*D11)</f>
        <v>15</v>
      </c>
      <c r="E15" s="4"/>
    </row>
    <row r="17" spans="1:5" x14ac:dyDescent="0.25">
      <c r="A17" t="s">
        <v>16</v>
      </c>
    </row>
    <row r="19" spans="1:5" x14ac:dyDescent="0.25">
      <c r="A19" t="s">
        <v>23</v>
      </c>
      <c r="B19" s="5">
        <v>150000</v>
      </c>
      <c r="D19" s="5">
        <v>300000</v>
      </c>
      <c r="E19" s="5"/>
    </row>
    <row r="21" spans="1:5" x14ac:dyDescent="0.25">
      <c r="A21" t="s">
        <v>16</v>
      </c>
    </row>
    <row r="23" spans="1:5" x14ac:dyDescent="0.25">
      <c r="A23" t="s">
        <v>24</v>
      </c>
      <c r="B23" s="3">
        <v>1</v>
      </c>
      <c r="D23" s="3">
        <v>1</v>
      </c>
      <c r="E23" s="3"/>
    </row>
    <row r="25" spans="1:5" x14ac:dyDescent="0.25">
      <c r="A25" t="s">
        <v>21</v>
      </c>
    </row>
    <row r="27" spans="1:5" x14ac:dyDescent="0.25">
      <c r="A27" t="s">
        <v>25</v>
      </c>
      <c r="B27" s="6">
        <f>SUM(B15*B19*B23)</f>
        <v>1530000.0000000002</v>
      </c>
      <c r="D27" s="7">
        <f>SUM(D15*D19*D23)</f>
        <v>4500000</v>
      </c>
      <c r="E27" s="7"/>
    </row>
    <row r="29" spans="1:5" x14ac:dyDescent="0.25">
      <c r="A29" t="s">
        <v>16</v>
      </c>
    </row>
    <row r="31" spans="1:5" x14ac:dyDescent="0.25">
      <c r="A31" t="s">
        <v>26</v>
      </c>
      <c r="B31" s="3">
        <v>0.1</v>
      </c>
      <c r="D31" s="3">
        <v>0.1</v>
      </c>
      <c r="E31" s="3"/>
    </row>
    <row r="33" spans="1:5" x14ac:dyDescent="0.25">
      <c r="A33" t="s">
        <v>21</v>
      </c>
    </row>
    <row r="35" spans="1:5" x14ac:dyDescent="0.25">
      <c r="A35" t="s">
        <v>27</v>
      </c>
      <c r="B35" s="6">
        <f>SUM(B27*B31)</f>
        <v>153000.00000000003</v>
      </c>
      <c r="D35" s="7">
        <f>SUM(D27*D31)</f>
        <v>450000</v>
      </c>
      <c r="E35" s="7"/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E37"/>
  <sheetViews>
    <sheetView zoomScale="70" zoomScaleNormal="70" zoomScalePageLayoutView="70" workbookViewId="0">
      <selection activeCell="X32" sqref="X32"/>
    </sheetView>
  </sheetViews>
  <sheetFormatPr defaultColWidth="8.85546875" defaultRowHeight="15" x14ac:dyDescent="0.25"/>
  <sheetData>
    <row r="1" spans="1:31" x14ac:dyDescent="0.25">
      <c r="A1" t="s">
        <v>33</v>
      </c>
    </row>
    <row r="2" spans="1:31" x14ac:dyDescent="0.25">
      <c r="A2" s="1" t="s">
        <v>34</v>
      </c>
      <c r="B2" s="1"/>
      <c r="C2" s="1"/>
      <c r="D2" s="1"/>
      <c r="E2" s="1"/>
      <c r="F2" s="1"/>
      <c r="G2" s="1"/>
      <c r="H2" s="1"/>
      <c r="I2" s="1" t="s">
        <v>35</v>
      </c>
      <c r="J2" s="1"/>
      <c r="K2" s="1"/>
      <c r="L2" s="1"/>
      <c r="M2" s="1"/>
      <c r="N2" s="1"/>
      <c r="O2" s="1"/>
      <c r="P2" s="1"/>
      <c r="Q2" s="1" t="s">
        <v>36</v>
      </c>
      <c r="R2" s="1"/>
      <c r="S2" s="1"/>
      <c r="T2" s="1"/>
      <c r="U2" s="1"/>
      <c r="V2" s="1"/>
      <c r="W2" s="1"/>
      <c r="X2" s="1"/>
      <c r="Y2" s="1" t="s">
        <v>37</v>
      </c>
    </row>
    <row r="3" spans="1:31" x14ac:dyDescent="0.25">
      <c r="A3" t="s">
        <v>38</v>
      </c>
      <c r="B3" t="s">
        <v>39</v>
      </c>
      <c r="C3" t="s">
        <v>40</v>
      </c>
      <c r="D3" t="s">
        <v>41</v>
      </c>
      <c r="E3" t="s">
        <v>42</v>
      </c>
      <c r="F3" t="s">
        <v>43</v>
      </c>
      <c r="G3" t="s">
        <v>44</v>
      </c>
      <c r="I3" t="s">
        <v>38</v>
      </c>
      <c r="J3" t="s">
        <v>39</v>
      </c>
      <c r="K3" t="s">
        <v>40</v>
      </c>
      <c r="L3" t="s">
        <v>41</v>
      </c>
      <c r="M3" t="s">
        <v>42</v>
      </c>
      <c r="N3" t="s">
        <v>43</v>
      </c>
      <c r="O3" t="s">
        <v>44</v>
      </c>
      <c r="Q3" t="s">
        <v>38</v>
      </c>
      <c r="R3" t="s">
        <v>39</v>
      </c>
      <c r="S3" t="s">
        <v>40</v>
      </c>
      <c r="T3" t="s">
        <v>41</v>
      </c>
      <c r="U3" t="s">
        <v>42</v>
      </c>
      <c r="V3" t="s">
        <v>43</v>
      </c>
      <c r="W3" t="s">
        <v>44</v>
      </c>
      <c r="Y3" t="s">
        <v>38</v>
      </c>
      <c r="Z3" t="s">
        <v>39</v>
      </c>
      <c r="AA3" t="s">
        <v>40</v>
      </c>
      <c r="AB3" t="s">
        <v>41</v>
      </c>
      <c r="AC3" t="s">
        <v>42</v>
      </c>
      <c r="AD3" t="s">
        <v>43</v>
      </c>
      <c r="AE3" t="s">
        <v>44</v>
      </c>
    </row>
    <row r="4" spans="1:31" x14ac:dyDescent="0.25">
      <c r="D4">
        <v>1</v>
      </c>
      <c r="E4">
        <v>2</v>
      </c>
      <c r="F4">
        <v>3</v>
      </c>
      <c r="G4">
        <v>4</v>
      </c>
      <c r="O4">
        <v>1</v>
      </c>
      <c r="W4">
        <v>1</v>
      </c>
      <c r="AA4">
        <v>1</v>
      </c>
      <c r="AB4">
        <v>2</v>
      </c>
      <c r="AC4">
        <v>3</v>
      </c>
      <c r="AD4">
        <v>4</v>
      </c>
      <c r="AE4">
        <v>5</v>
      </c>
    </row>
    <row r="5" spans="1:31" x14ac:dyDescent="0.25">
      <c r="A5">
        <v>5</v>
      </c>
      <c r="B5">
        <v>6</v>
      </c>
      <c r="C5">
        <v>7</v>
      </c>
      <c r="D5">
        <v>8</v>
      </c>
      <c r="E5">
        <v>9</v>
      </c>
      <c r="F5">
        <v>10</v>
      </c>
      <c r="G5">
        <v>11</v>
      </c>
      <c r="I5">
        <v>2</v>
      </c>
      <c r="J5" s="9">
        <v>3</v>
      </c>
      <c r="K5" s="9">
        <v>4</v>
      </c>
      <c r="L5" s="9">
        <v>5</v>
      </c>
      <c r="M5" s="9">
        <v>6</v>
      </c>
      <c r="N5" s="9">
        <v>7</v>
      </c>
      <c r="O5">
        <v>8</v>
      </c>
      <c r="Q5">
        <v>2</v>
      </c>
      <c r="R5">
        <v>3</v>
      </c>
      <c r="S5">
        <v>4</v>
      </c>
      <c r="T5">
        <v>5</v>
      </c>
      <c r="U5" s="15">
        <v>6</v>
      </c>
      <c r="V5" s="15">
        <v>7</v>
      </c>
      <c r="W5" s="15">
        <v>8</v>
      </c>
      <c r="Y5">
        <v>6</v>
      </c>
      <c r="Z5">
        <v>7</v>
      </c>
      <c r="AA5">
        <v>8</v>
      </c>
      <c r="AB5">
        <v>9</v>
      </c>
      <c r="AC5">
        <v>10</v>
      </c>
      <c r="AD5">
        <v>11</v>
      </c>
      <c r="AE5">
        <v>12</v>
      </c>
    </row>
    <row r="6" spans="1:31" x14ac:dyDescent="0.25">
      <c r="A6">
        <v>12</v>
      </c>
      <c r="B6">
        <v>13</v>
      </c>
      <c r="C6">
        <v>14</v>
      </c>
      <c r="D6">
        <v>15</v>
      </c>
      <c r="E6">
        <v>16</v>
      </c>
      <c r="F6">
        <v>17</v>
      </c>
      <c r="G6">
        <v>18</v>
      </c>
      <c r="I6">
        <v>9</v>
      </c>
      <c r="J6">
        <v>10</v>
      </c>
      <c r="K6">
        <v>11</v>
      </c>
      <c r="L6">
        <v>12</v>
      </c>
      <c r="M6">
        <v>13</v>
      </c>
      <c r="N6">
        <v>14</v>
      </c>
      <c r="O6">
        <v>15</v>
      </c>
      <c r="Q6" s="15">
        <v>9</v>
      </c>
      <c r="R6">
        <v>10</v>
      </c>
      <c r="S6">
        <v>11</v>
      </c>
      <c r="T6">
        <v>12</v>
      </c>
      <c r="U6">
        <v>13</v>
      </c>
      <c r="V6">
        <v>14</v>
      </c>
      <c r="W6">
        <v>15</v>
      </c>
      <c r="Y6">
        <v>13</v>
      </c>
      <c r="Z6">
        <v>14</v>
      </c>
      <c r="AA6">
        <v>15</v>
      </c>
      <c r="AB6">
        <v>16</v>
      </c>
      <c r="AC6">
        <v>17</v>
      </c>
      <c r="AD6">
        <v>18</v>
      </c>
      <c r="AE6">
        <v>19</v>
      </c>
    </row>
    <row r="7" spans="1:31" x14ac:dyDescent="0.25">
      <c r="A7">
        <v>19</v>
      </c>
      <c r="B7">
        <v>20</v>
      </c>
      <c r="C7">
        <v>21</v>
      </c>
      <c r="D7">
        <v>22</v>
      </c>
      <c r="E7">
        <v>23</v>
      </c>
      <c r="F7">
        <v>24</v>
      </c>
      <c r="G7">
        <v>25</v>
      </c>
      <c r="I7">
        <v>16</v>
      </c>
      <c r="J7">
        <v>17</v>
      </c>
      <c r="K7">
        <v>18</v>
      </c>
      <c r="L7">
        <v>19</v>
      </c>
      <c r="M7">
        <v>20</v>
      </c>
      <c r="N7">
        <v>21</v>
      </c>
      <c r="O7">
        <v>22</v>
      </c>
      <c r="Q7">
        <v>16</v>
      </c>
      <c r="R7">
        <v>17</v>
      </c>
      <c r="S7">
        <v>18</v>
      </c>
      <c r="T7">
        <v>19</v>
      </c>
      <c r="U7">
        <v>20</v>
      </c>
      <c r="V7" s="16">
        <v>21</v>
      </c>
      <c r="W7" s="16">
        <v>22</v>
      </c>
      <c r="Y7">
        <v>20</v>
      </c>
      <c r="Z7">
        <v>21</v>
      </c>
      <c r="AA7">
        <v>22</v>
      </c>
      <c r="AB7">
        <v>23</v>
      </c>
      <c r="AC7">
        <v>24</v>
      </c>
      <c r="AD7">
        <v>25</v>
      </c>
      <c r="AE7">
        <v>26</v>
      </c>
    </row>
    <row r="8" spans="1:31" x14ac:dyDescent="0.25">
      <c r="A8">
        <v>26</v>
      </c>
      <c r="B8">
        <v>27</v>
      </c>
      <c r="C8">
        <v>28</v>
      </c>
      <c r="D8">
        <v>29</v>
      </c>
      <c r="E8">
        <v>30</v>
      </c>
      <c r="F8">
        <v>31</v>
      </c>
      <c r="I8">
        <v>23</v>
      </c>
      <c r="J8">
        <v>24</v>
      </c>
      <c r="K8">
        <v>25</v>
      </c>
      <c r="L8">
        <v>26</v>
      </c>
      <c r="M8">
        <v>27</v>
      </c>
      <c r="N8">
        <v>28</v>
      </c>
      <c r="Q8">
        <v>23</v>
      </c>
      <c r="R8">
        <v>24</v>
      </c>
      <c r="S8">
        <v>25</v>
      </c>
      <c r="T8">
        <v>26</v>
      </c>
      <c r="U8">
        <v>27</v>
      </c>
      <c r="V8">
        <v>28</v>
      </c>
      <c r="W8">
        <v>29</v>
      </c>
      <c r="Y8">
        <v>27</v>
      </c>
      <c r="Z8">
        <v>28</v>
      </c>
      <c r="AA8">
        <v>29</v>
      </c>
      <c r="AB8">
        <v>30</v>
      </c>
    </row>
    <row r="9" spans="1:31" x14ac:dyDescent="0.25">
      <c r="Q9">
        <v>30</v>
      </c>
      <c r="R9">
        <v>31</v>
      </c>
    </row>
    <row r="11" spans="1:31" x14ac:dyDescent="0.25">
      <c r="A11" s="1" t="s">
        <v>29</v>
      </c>
      <c r="I11" s="1" t="s">
        <v>45</v>
      </c>
      <c r="Q11" s="1" t="s">
        <v>46</v>
      </c>
      <c r="Y11" s="1" t="s">
        <v>47</v>
      </c>
    </row>
    <row r="12" spans="1:31" x14ac:dyDescent="0.25">
      <c r="A12" t="s">
        <v>38</v>
      </c>
      <c r="B12" t="s">
        <v>39</v>
      </c>
      <c r="C12" t="s">
        <v>40</v>
      </c>
      <c r="D12" t="s">
        <v>41</v>
      </c>
      <c r="E12" t="s">
        <v>42</v>
      </c>
      <c r="F12" t="s">
        <v>43</v>
      </c>
      <c r="G12" t="s">
        <v>44</v>
      </c>
      <c r="I12" t="s">
        <v>38</v>
      </c>
      <c r="J12" t="s">
        <v>39</v>
      </c>
      <c r="K12" t="s">
        <v>40</v>
      </c>
      <c r="L12" t="s">
        <v>41</v>
      </c>
      <c r="M12" t="s">
        <v>42</v>
      </c>
      <c r="N12" t="s">
        <v>43</v>
      </c>
      <c r="O12" t="s">
        <v>44</v>
      </c>
      <c r="Q12" t="s">
        <v>38</v>
      </c>
      <c r="R12" t="s">
        <v>39</v>
      </c>
      <c r="S12" t="s">
        <v>40</v>
      </c>
      <c r="T12" t="s">
        <v>41</v>
      </c>
      <c r="U12" t="s">
        <v>42</v>
      </c>
      <c r="V12" t="s">
        <v>43</v>
      </c>
      <c r="W12" t="s">
        <v>44</v>
      </c>
      <c r="Y12" t="s">
        <v>38</v>
      </c>
      <c r="Z12" t="s">
        <v>39</v>
      </c>
      <c r="AA12" t="s">
        <v>40</v>
      </c>
      <c r="AB12" t="s">
        <v>41</v>
      </c>
      <c r="AC12" t="s">
        <v>42</v>
      </c>
      <c r="AD12" t="s">
        <v>43</v>
      </c>
      <c r="AE12" t="s">
        <v>44</v>
      </c>
    </row>
    <row r="13" spans="1:31" x14ac:dyDescent="0.25">
      <c r="E13">
        <v>1</v>
      </c>
      <c r="F13" s="9">
        <v>2</v>
      </c>
      <c r="G13" s="9">
        <v>3</v>
      </c>
      <c r="I13">
        <v>1</v>
      </c>
      <c r="J13">
        <v>2</v>
      </c>
      <c r="K13">
        <v>3</v>
      </c>
      <c r="L13">
        <v>4</v>
      </c>
      <c r="M13">
        <v>5</v>
      </c>
      <c r="N13" s="16">
        <v>6</v>
      </c>
      <c r="O13" s="16">
        <v>7</v>
      </c>
      <c r="S13">
        <v>1</v>
      </c>
      <c r="T13">
        <v>2</v>
      </c>
      <c r="U13">
        <v>3</v>
      </c>
      <c r="V13" s="9">
        <v>4</v>
      </c>
      <c r="W13" s="9">
        <v>5</v>
      </c>
      <c r="AD13">
        <v>1</v>
      </c>
      <c r="AE13">
        <v>2</v>
      </c>
    </row>
    <row r="14" spans="1:31" x14ac:dyDescent="0.25">
      <c r="A14" s="9">
        <v>4</v>
      </c>
      <c r="B14">
        <v>5</v>
      </c>
      <c r="C14">
        <v>6</v>
      </c>
      <c r="D14">
        <v>7</v>
      </c>
      <c r="E14">
        <v>8</v>
      </c>
      <c r="F14">
        <v>9</v>
      </c>
      <c r="G14">
        <v>10</v>
      </c>
      <c r="I14">
        <v>8</v>
      </c>
      <c r="J14">
        <v>9</v>
      </c>
      <c r="K14">
        <v>10</v>
      </c>
      <c r="L14">
        <v>11</v>
      </c>
      <c r="M14">
        <v>12</v>
      </c>
      <c r="N14">
        <v>13</v>
      </c>
      <c r="O14">
        <v>14</v>
      </c>
      <c r="Q14">
        <v>6</v>
      </c>
      <c r="R14">
        <v>7</v>
      </c>
      <c r="S14">
        <v>8</v>
      </c>
      <c r="T14">
        <v>9</v>
      </c>
      <c r="U14">
        <v>10</v>
      </c>
      <c r="V14">
        <v>11</v>
      </c>
      <c r="W14">
        <v>12</v>
      </c>
      <c r="Y14">
        <v>3</v>
      </c>
      <c r="Z14">
        <v>4</v>
      </c>
      <c r="AA14">
        <v>5</v>
      </c>
      <c r="AB14">
        <v>6</v>
      </c>
      <c r="AC14">
        <v>7</v>
      </c>
      <c r="AD14">
        <v>8</v>
      </c>
      <c r="AE14">
        <v>9</v>
      </c>
    </row>
    <row r="15" spans="1:31" x14ac:dyDescent="0.25">
      <c r="A15">
        <v>11</v>
      </c>
      <c r="B15">
        <v>12</v>
      </c>
      <c r="C15">
        <v>13</v>
      </c>
      <c r="D15">
        <v>14</v>
      </c>
      <c r="E15">
        <v>15</v>
      </c>
      <c r="F15">
        <v>16</v>
      </c>
      <c r="G15">
        <v>17</v>
      </c>
      <c r="I15">
        <v>15</v>
      </c>
      <c r="J15">
        <v>16</v>
      </c>
      <c r="K15">
        <v>17</v>
      </c>
      <c r="L15">
        <v>18</v>
      </c>
      <c r="M15" s="2">
        <v>19</v>
      </c>
      <c r="N15" s="2">
        <v>20</v>
      </c>
      <c r="O15" s="2">
        <v>21</v>
      </c>
      <c r="Q15">
        <v>13</v>
      </c>
      <c r="R15">
        <v>14</v>
      </c>
      <c r="S15">
        <v>15</v>
      </c>
      <c r="T15">
        <v>16</v>
      </c>
      <c r="U15">
        <v>17</v>
      </c>
      <c r="V15">
        <v>18</v>
      </c>
      <c r="W15">
        <v>19</v>
      </c>
      <c r="Y15">
        <v>10</v>
      </c>
      <c r="Z15">
        <v>11</v>
      </c>
      <c r="AA15">
        <v>12</v>
      </c>
      <c r="AB15">
        <v>13</v>
      </c>
      <c r="AC15">
        <v>14</v>
      </c>
      <c r="AD15">
        <v>15</v>
      </c>
      <c r="AE15">
        <v>16</v>
      </c>
    </row>
    <row r="16" spans="1:31" x14ac:dyDescent="0.25">
      <c r="A16">
        <v>18</v>
      </c>
      <c r="B16">
        <v>19</v>
      </c>
      <c r="C16">
        <v>20</v>
      </c>
      <c r="D16">
        <v>21</v>
      </c>
      <c r="E16">
        <v>22</v>
      </c>
      <c r="F16">
        <v>23</v>
      </c>
      <c r="G16">
        <v>24</v>
      </c>
      <c r="I16" s="2">
        <v>22</v>
      </c>
      <c r="J16">
        <v>23</v>
      </c>
      <c r="K16">
        <v>24</v>
      </c>
      <c r="L16">
        <v>25</v>
      </c>
      <c r="M16">
        <v>26</v>
      </c>
      <c r="N16">
        <v>27</v>
      </c>
      <c r="O16">
        <v>28</v>
      </c>
      <c r="Q16">
        <v>20</v>
      </c>
      <c r="R16">
        <v>21</v>
      </c>
      <c r="S16">
        <v>22</v>
      </c>
      <c r="T16">
        <v>23</v>
      </c>
      <c r="U16">
        <v>24</v>
      </c>
      <c r="V16" s="2">
        <v>25</v>
      </c>
      <c r="W16" s="2">
        <v>26</v>
      </c>
      <c r="Y16">
        <v>17</v>
      </c>
      <c r="Z16">
        <v>18</v>
      </c>
      <c r="AA16">
        <v>19</v>
      </c>
      <c r="AB16">
        <v>20</v>
      </c>
      <c r="AC16">
        <v>21</v>
      </c>
      <c r="AD16">
        <v>22</v>
      </c>
      <c r="AE16">
        <v>23</v>
      </c>
    </row>
    <row r="17" spans="1:31" x14ac:dyDescent="0.25">
      <c r="A17">
        <v>25</v>
      </c>
      <c r="B17">
        <v>26</v>
      </c>
      <c r="C17">
        <v>27</v>
      </c>
      <c r="D17">
        <v>28</v>
      </c>
      <c r="E17">
        <v>29</v>
      </c>
      <c r="F17">
        <v>30</v>
      </c>
      <c r="G17">
        <v>31</v>
      </c>
      <c r="I17">
        <v>29</v>
      </c>
      <c r="J17">
        <v>30</v>
      </c>
      <c r="Q17" s="2">
        <v>27</v>
      </c>
      <c r="R17">
        <v>28</v>
      </c>
      <c r="S17">
        <v>29</v>
      </c>
      <c r="T17">
        <v>30</v>
      </c>
      <c r="U17">
        <v>31</v>
      </c>
      <c r="Y17">
        <v>24</v>
      </c>
      <c r="Z17">
        <v>25</v>
      </c>
      <c r="AA17">
        <v>26</v>
      </c>
      <c r="AB17">
        <v>27</v>
      </c>
      <c r="AC17">
        <v>28</v>
      </c>
      <c r="AD17">
        <v>29</v>
      </c>
      <c r="AE17">
        <v>30</v>
      </c>
    </row>
    <row r="18" spans="1:31" x14ac:dyDescent="0.25">
      <c r="Y18">
        <v>31</v>
      </c>
    </row>
    <row r="20" spans="1:31" x14ac:dyDescent="0.25">
      <c r="A20" s="1" t="s">
        <v>48</v>
      </c>
      <c r="I20" s="1" t="s">
        <v>49</v>
      </c>
      <c r="Q20" s="1" t="s">
        <v>50</v>
      </c>
      <c r="Y20" s="1" t="s">
        <v>51</v>
      </c>
    </row>
    <row r="21" spans="1:31" x14ac:dyDescent="0.25">
      <c r="A21" t="s">
        <v>38</v>
      </c>
      <c r="B21" t="s">
        <v>39</v>
      </c>
      <c r="C21" t="s">
        <v>40</v>
      </c>
      <c r="D21" t="s">
        <v>41</v>
      </c>
      <c r="E21" t="s">
        <v>42</v>
      </c>
      <c r="F21" t="s">
        <v>43</v>
      </c>
      <c r="G21" t="s">
        <v>44</v>
      </c>
      <c r="I21" t="s">
        <v>38</v>
      </c>
      <c r="J21" t="s">
        <v>39</v>
      </c>
      <c r="K21" t="s">
        <v>40</v>
      </c>
      <c r="L21" t="s">
        <v>41</v>
      </c>
      <c r="M21" t="s">
        <v>42</v>
      </c>
      <c r="N21" t="s">
        <v>43</v>
      </c>
      <c r="O21" t="s">
        <v>44</v>
      </c>
      <c r="Q21" t="s">
        <v>38</v>
      </c>
      <c r="R21" t="s">
        <v>39</v>
      </c>
      <c r="S21" t="s">
        <v>40</v>
      </c>
      <c r="T21" t="s">
        <v>41</v>
      </c>
      <c r="U21" t="s">
        <v>42</v>
      </c>
      <c r="V21" t="s">
        <v>43</v>
      </c>
      <c r="W21" t="s">
        <v>44</v>
      </c>
      <c r="Y21" t="s">
        <v>38</v>
      </c>
      <c r="Z21" t="s">
        <v>39</v>
      </c>
      <c r="AA21" t="s">
        <v>40</v>
      </c>
      <c r="AB21" t="s">
        <v>41</v>
      </c>
      <c r="AC21" t="s">
        <v>42</v>
      </c>
      <c r="AD21" t="s">
        <v>43</v>
      </c>
      <c r="AE21" t="s">
        <v>44</v>
      </c>
    </row>
    <row r="22" spans="1:31" x14ac:dyDescent="0.25">
      <c r="B22">
        <v>1</v>
      </c>
      <c r="C22">
        <v>2</v>
      </c>
      <c r="D22">
        <v>3</v>
      </c>
      <c r="E22">
        <v>4</v>
      </c>
      <c r="F22" s="16">
        <v>5</v>
      </c>
      <c r="G22" s="16">
        <v>6</v>
      </c>
      <c r="L22">
        <v>1</v>
      </c>
      <c r="M22">
        <v>2</v>
      </c>
      <c r="N22" s="9">
        <v>3</v>
      </c>
      <c r="O22" s="9">
        <v>4</v>
      </c>
      <c r="W22">
        <v>1</v>
      </c>
      <c r="Z22">
        <v>1</v>
      </c>
      <c r="AA22">
        <v>2</v>
      </c>
      <c r="AB22">
        <v>3</v>
      </c>
      <c r="AC22">
        <v>4</v>
      </c>
      <c r="AD22">
        <v>5</v>
      </c>
      <c r="AE22">
        <v>6</v>
      </c>
    </row>
    <row r="23" spans="1:31" x14ac:dyDescent="0.25">
      <c r="A23">
        <v>7</v>
      </c>
      <c r="B23">
        <v>8</v>
      </c>
      <c r="C23">
        <v>9</v>
      </c>
      <c r="D23">
        <v>10</v>
      </c>
      <c r="E23">
        <v>11</v>
      </c>
      <c r="F23">
        <v>12</v>
      </c>
      <c r="G23">
        <v>13</v>
      </c>
      <c r="I23">
        <v>5</v>
      </c>
      <c r="J23">
        <v>6</v>
      </c>
      <c r="K23">
        <v>7</v>
      </c>
      <c r="L23">
        <v>8</v>
      </c>
      <c r="M23">
        <v>9</v>
      </c>
      <c r="N23">
        <v>10</v>
      </c>
      <c r="O23">
        <v>11</v>
      </c>
      <c r="Q23">
        <v>2</v>
      </c>
      <c r="R23">
        <v>3</v>
      </c>
      <c r="S23">
        <v>4</v>
      </c>
      <c r="T23">
        <v>5</v>
      </c>
      <c r="U23">
        <v>6</v>
      </c>
      <c r="V23">
        <v>7</v>
      </c>
      <c r="W23">
        <v>8</v>
      </c>
      <c r="Y23">
        <v>7</v>
      </c>
      <c r="Z23">
        <v>8</v>
      </c>
      <c r="AA23">
        <v>9</v>
      </c>
      <c r="AB23">
        <v>10</v>
      </c>
      <c r="AC23">
        <v>11</v>
      </c>
      <c r="AD23" s="16">
        <v>12</v>
      </c>
      <c r="AE23" s="16">
        <v>13</v>
      </c>
    </row>
    <row r="24" spans="1:31" x14ac:dyDescent="0.25">
      <c r="A24">
        <v>14</v>
      </c>
      <c r="B24">
        <v>15</v>
      </c>
      <c r="C24">
        <v>16</v>
      </c>
      <c r="D24">
        <v>17</v>
      </c>
      <c r="E24">
        <v>18</v>
      </c>
      <c r="F24" s="2">
        <v>19</v>
      </c>
      <c r="G24" s="2">
        <v>20</v>
      </c>
      <c r="I24">
        <v>12</v>
      </c>
      <c r="J24">
        <v>13</v>
      </c>
      <c r="K24">
        <v>14</v>
      </c>
      <c r="L24">
        <v>15</v>
      </c>
      <c r="M24">
        <v>16</v>
      </c>
      <c r="N24">
        <v>17</v>
      </c>
      <c r="O24">
        <v>18</v>
      </c>
      <c r="Q24">
        <v>9</v>
      </c>
      <c r="R24">
        <v>10</v>
      </c>
      <c r="S24">
        <v>11</v>
      </c>
      <c r="T24">
        <v>12</v>
      </c>
      <c r="U24">
        <v>13</v>
      </c>
      <c r="V24">
        <v>14</v>
      </c>
      <c r="W24">
        <v>15</v>
      </c>
      <c r="Y24">
        <v>14</v>
      </c>
      <c r="Z24">
        <v>15</v>
      </c>
      <c r="AA24">
        <v>16</v>
      </c>
      <c r="AB24">
        <v>17</v>
      </c>
      <c r="AC24">
        <v>18</v>
      </c>
      <c r="AD24">
        <v>19</v>
      </c>
      <c r="AE24">
        <v>20</v>
      </c>
    </row>
    <row r="25" spans="1:31" x14ac:dyDescent="0.25">
      <c r="A25" s="2">
        <v>21</v>
      </c>
      <c r="B25">
        <v>22</v>
      </c>
      <c r="C25">
        <v>23</v>
      </c>
      <c r="D25">
        <v>24</v>
      </c>
      <c r="E25">
        <v>25</v>
      </c>
      <c r="F25">
        <v>26</v>
      </c>
      <c r="G25">
        <v>27</v>
      </c>
      <c r="I25">
        <v>19</v>
      </c>
      <c r="J25">
        <v>20</v>
      </c>
      <c r="K25">
        <v>21</v>
      </c>
      <c r="L25">
        <v>22</v>
      </c>
      <c r="M25">
        <v>23</v>
      </c>
      <c r="N25">
        <v>24</v>
      </c>
      <c r="O25">
        <v>25</v>
      </c>
      <c r="Q25">
        <v>16</v>
      </c>
      <c r="R25">
        <v>17</v>
      </c>
      <c r="S25">
        <v>18</v>
      </c>
      <c r="T25">
        <v>19</v>
      </c>
      <c r="U25">
        <v>20</v>
      </c>
      <c r="V25">
        <v>21</v>
      </c>
      <c r="W25">
        <v>22</v>
      </c>
      <c r="Y25">
        <v>21</v>
      </c>
      <c r="Z25">
        <v>22</v>
      </c>
      <c r="AA25">
        <v>23</v>
      </c>
      <c r="AB25">
        <v>24</v>
      </c>
      <c r="AC25">
        <v>25</v>
      </c>
      <c r="AD25">
        <v>26</v>
      </c>
      <c r="AE25">
        <v>27</v>
      </c>
    </row>
    <row r="26" spans="1:31" x14ac:dyDescent="0.25">
      <c r="A26">
        <v>28</v>
      </c>
      <c r="B26">
        <v>29</v>
      </c>
      <c r="C26">
        <v>30</v>
      </c>
      <c r="I26">
        <v>26</v>
      </c>
      <c r="J26">
        <v>27</v>
      </c>
      <c r="K26">
        <v>28</v>
      </c>
      <c r="L26">
        <v>29</v>
      </c>
      <c r="M26">
        <v>30</v>
      </c>
      <c r="N26">
        <v>31</v>
      </c>
      <c r="Q26">
        <v>23</v>
      </c>
      <c r="R26">
        <v>24</v>
      </c>
      <c r="S26">
        <v>25</v>
      </c>
      <c r="T26">
        <v>26</v>
      </c>
      <c r="U26">
        <v>27</v>
      </c>
      <c r="V26">
        <v>28</v>
      </c>
      <c r="W26">
        <v>29</v>
      </c>
      <c r="Y26">
        <v>28</v>
      </c>
      <c r="Z26">
        <v>29</v>
      </c>
      <c r="AA26">
        <v>30</v>
      </c>
      <c r="AB26">
        <v>31</v>
      </c>
    </row>
    <row r="27" spans="1:31" x14ac:dyDescent="0.25">
      <c r="A27" s="16" t="s">
        <v>55</v>
      </c>
      <c r="B27" s="16"/>
      <c r="Q27">
        <v>30</v>
      </c>
    </row>
    <row r="29" spans="1:31" x14ac:dyDescent="0.25">
      <c r="A29" s="3" t="s">
        <v>53</v>
      </c>
      <c r="B29" s="3"/>
      <c r="C29" s="3"/>
      <c r="D29" s="3"/>
      <c r="F29" s="26" t="s">
        <v>130</v>
      </c>
      <c r="G29" s="3"/>
      <c r="H29" s="3"/>
    </row>
    <row r="30" spans="1:31" x14ac:dyDescent="0.25">
      <c r="A30" s="10"/>
      <c r="E30" s="10"/>
    </row>
    <row r="31" spans="1:31" x14ac:dyDescent="0.25">
      <c r="A31" s="11" t="s">
        <v>52</v>
      </c>
      <c r="B31" s="2"/>
      <c r="C31" s="2"/>
      <c r="E31" t="s">
        <v>131</v>
      </c>
      <c r="I31" t="s">
        <v>132</v>
      </c>
      <c r="M31" s="10" t="s">
        <v>133</v>
      </c>
      <c r="S31" s="27" t="s">
        <v>134</v>
      </c>
      <c r="T31" s="1"/>
      <c r="U31" s="1"/>
      <c r="V31" s="1"/>
    </row>
    <row r="32" spans="1:31" x14ac:dyDescent="0.25">
      <c r="A32" s="10"/>
      <c r="E32" s="10"/>
    </row>
    <row r="33" spans="1:5" x14ac:dyDescent="0.25">
      <c r="A33" s="14" t="s">
        <v>108</v>
      </c>
      <c r="B33" s="15"/>
      <c r="D33" t="s">
        <v>135</v>
      </c>
      <c r="E33" s="10"/>
    </row>
    <row r="34" spans="1:5" x14ac:dyDescent="0.25">
      <c r="A34" s="10"/>
      <c r="E34" s="10"/>
    </row>
    <row r="35" spans="1:5" x14ac:dyDescent="0.25">
      <c r="A35" s="12" t="s">
        <v>54</v>
      </c>
      <c r="B35" s="13"/>
      <c r="E35" s="10"/>
    </row>
    <row r="36" spans="1:5" x14ac:dyDescent="0.25">
      <c r="A36" s="10"/>
      <c r="E36" s="10"/>
    </row>
    <row r="37" spans="1:5" x14ac:dyDescent="0.25">
      <c r="A37" s="10"/>
      <c r="E37" s="10"/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U43"/>
  <sheetViews>
    <sheetView workbookViewId="0">
      <selection activeCell="B20" sqref="B20"/>
    </sheetView>
  </sheetViews>
  <sheetFormatPr defaultColWidth="8.85546875" defaultRowHeight="15" x14ac:dyDescent="0.25"/>
  <sheetData>
    <row r="1" spans="1:21" x14ac:dyDescent="0.25">
      <c r="A1" s="16"/>
      <c r="B1" s="16"/>
      <c r="C1" s="16"/>
      <c r="D1" s="16"/>
      <c r="E1" s="16" t="s">
        <v>66</v>
      </c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pans="1:2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 t="s">
        <v>57</v>
      </c>
      <c r="L2" s="16"/>
      <c r="M2" s="16"/>
      <c r="N2" s="16" t="s">
        <v>64</v>
      </c>
      <c r="O2" s="16"/>
      <c r="P2" s="16"/>
      <c r="Q2" s="16"/>
      <c r="R2" s="16"/>
      <c r="S2" s="16"/>
      <c r="T2" s="16"/>
      <c r="U2" s="16"/>
    </row>
    <row r="3" spans="1:21" x14ac:dyDescent="0.25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 t="s">
        <v>65</v>
      </c>
      <c r="O3" s="16"/>
      <c r="P3" s="16"/>
      <c r="Q3" s="16"/>
      <c r="R3" s="16"/>
      <c r="S3" s="16"/>
      <c r="T3" s="16"/>
      <c r="U3" s="16"/>
    </row>
    <row r="4" spans="1:21" x14ac:dyDescent="0.25">
      <c r="A4" s="16"/>
      <c r="B4" s="16"/>
      <c r="C4" s="16"/>
      <c r="D4" s="16"/>
      <c r="E4" s="16"/>
      <c r="F4" s="16"/>
      <c r="G4" s="16"/>
      <c r="H4" s="16"/>
      <c r="I4" s="16"/>
      <c r="J4" s="16"/>
      <c r="K4" s="16" t="s">
        <v>58</v>
      </c>
      <c r="L4" s="16"/>
      <c r="M4" s="16"/>
      <c r="N4" s="16"/>
      <c r="O4" s="16"/>
      <c r="P4" s="16"/>
      <c r="Q4" s="16"/>
      <c r="R4" s="16"/>
      <c r="S4" s="16"/>
      <c r="T4" s="16"/>
      <c r="U4" s="16"/>
    </row>
    <row r="5" spans="1:21" x14ac:dyDescent="0.2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</row>
    <row r="6" spans="1:21" x14ac:dyDescent="0.25">
      <c r="A6" s="16"/>
      <c r="B6" s="16"/>
      <c r="C6" s="16"/>
      <c r="D6" s="16"/>
      <c r="E6" s="16"/>
      <c r="F6" s="16"/>
      <c r="G6" s="16"/>
      <c r="H6" s="16"/>
      <c r="I6" s="16"/>
      <c r="J6" s="16"/>
      <c r="K6" s="16" t="s">
        <v>59</v>
      </c>
      <c r="L6" s="16"/>
      <c r="M6" s="16"/>
      <c r="N6" s="16"/>
      <c r="O6" s="16"/>
      <c r="P6" s="16"/>
      <c r="Q6" s="16"/>
      <c r="R6" s="16"/>
      <c r="S6" s="16"/>
      <c r="T6" s="16"/>
      <c r="U6" s="16"/>
    </row>
    <row r="7" spans="1:21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</row>
    <row r="8" spans="1:21" x14ac:dyDescent="0.25">
      <c r="A8" s="16"/>
      <c r="B8" s="16"/>
      <c r="C8" s="16"/>
      <c r="D8" s="16"/>
      <c r="E8" s="16"/>
      <c r="F8" s="16"/>
      <c r="G8" s="16"/>
      <c r="H8" s="16"/>
      <c r="I8" s="16"/>
      <c r="J8" s="16"/>
      <c r="K8" s="16" t="s">
        <v>60</v>
      </c>
      <c r="L8" s="16"/>
      <c r="M8" s="16"/>
      <c r="N8" s="16"/>
      <c r="O8" s="16"/>
      <c r="P8" s="16"/>
      <c r="Q8" s="16"/>
      <c r="R8" s="16"/>
      <c r="S8" s="16"/>
      <c r="T8" s="16"/>
      <c r="U8" s="16"/>
    </row>
    <row r="9" spans="1:21" x14ac:dyDescent="0.25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spans="1:21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 t="s">
        <v>61</v>
      </c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spans="1:21" x14ac:dyDescent="0.25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spans="1:21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 t="s">
        <v>62</v>
      </c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spans="1:21" x14ac:dyDescent="0.25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spans="1:21" x14ac:dyDescent="0.25">
      <c r="A14" s="16"/>
      <c r="B14" s="16" t="s">
        <v>56</v>
      </c>
      <c r="C14" s="16"/>
      <c r="D14" s="16"/>
      <c r="E14" s="16"/>
      <c r="F14" s="16"/>
      <c r="G14" s="16"/>
      <c r="H14" s="16"/>
      <c r="I14" s="16"/>
      <c r="J14" s="16"/>
      <c r="K14" s="16" t="s">
        <v>63</v>
      </c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spans="1:21" x14ac:dyDescent="0.25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spans="1:21" x14ac:dyDescent="0.25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spans="1:21" x14ac:dyDescent="0.25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spans="1:21" x14ac:dyDescent="0.25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spans="1:2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spans="1:21" x14ac:dyDescent="0.25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</row>
    <row r="21" spans="1:21" x14ac:dyDescent="0.25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</row>
    <row r="22" spans="1:21" x14ac:dyDescent="0.25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</row>
    <row r="23" spans="1:21" x14ac:dyDescent="0.25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</row>
    <row r="24" spans="1:21" x14ac:dyDescent="0.25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</row>
    <row r="25" spans="1:21" x14ac:dyDescent="0.25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</row>
    <row r="26" spans="1:2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</row>
    <row r="27" spans="1:21" x14ac:dyDescent="0.25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</row>
    <row r="28" spans="1:21" x14ac:dyDescent="0.25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</row>
    <row r="29" spans="1:21" x14ac:dyDescent="0.25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</row>
    <row r="30" spans="1:21" x14ac:dyDescent="0.25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</row>
    <row r="31" spans="1:21" x14ac:dyDescent="0.25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</row>
    <row r="32" spans="1:21" x14ac:dyDescent="0.25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</row>
    <row r="33" spans="1:2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</row>
    <row r="34" spans="1:21" x14ac:dyDescent="0.25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</row>
    <row r="35" spans="1:21" x14ac:dyDescent="0.25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</row>
    <row r="36" spans="1:21" x14ac:dyDescent="0.25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</row>
    <row r="37" spans="1:21" x14ac:dyDescent="0.25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</row>
    <row r="38" spans="1:21" x14ac:dyDescent="0.25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</row>
    <row r="39" spans="1:21" x14ac:dyDescent="0.25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</row>
    <row r="40" spans="1:21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</row>
    <row r="41" spans="1:21" x14ac:dyDescent="0.25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</row>
    <row r="42" spans="1:21" x14ac:dyDescent="0.25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</row>
    <row r="43" spans="1:21" x14ac:dyDescent="0.25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</row>
  </sheetData>
  <pageMargins left="0.7" right="0.7" top="0.75" bottom="0.75" header="0.3" footer="0.3"/>
  <pageSetup paperSize="9" orientation="portrait"/>
  <drawing r:id="rId1"/>
  <legacyDrawing r:id="rId2"/>
  <oleObjects>
    <mc:AlternateContent xmlns:mc="http://schemas.openxmlformats.org/markup-compatibility/2006">
      <mc:Choice Requires="x14">
        <oleObject progId="PowerPoint.Slide.12" shapeId="5121" r:id="rId3">
          <objectPr defaultSize="0" r:id="rId4">
            <anchor moveWithCells="1">
              <from>
                <xdr:col>12</xdr:col>
                <xdr:colOff>28575</xdr:colOff>
                <xdr:row>4</xdr:row>
                <xdr:rowOff>0</xdr:rowOff>
              </from>
              <to>
                <xdr:col>19</xdr:col>
                <xdr:colOff>333375</xdr:colOff>
                <xdr:row>22</xdr:row>
                <xdr:rowOff>0</xdr:rowOff>
              </to>
            </anchor>
          </objectPr>
        </oleObject>
      </mc:Choice>
      <mc:Fallback>
        <oleObject progId="PowerPoint.Slide.12" shapeId="5121" r:id="rId3"/>
      </mc:Fallback>
    </mc:AlternateContent>
  </oleObject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Overview</vt:lpstr>
      <vt:lpstr>Notes</vt:lpstr>
      <vt:lpstr>System Matix</vt:lpstr>
      <vt:lpstr>Revenue Forecast</vt:lpstr>
      <vt:lpstr>Profit Calculator</vt:lpstr>
      <vt:lpstr>Marketing  Events</vt:lpstr>
      <vt:lpstr>Roles &amp; Responsabilities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McNulty</dc:creator>
  <cp:lastModifiedBy>Angela.Leet</cp:lastModifiedBy>
  <cp:lastPrinted>2014-05-26T00:04:31Z</cp:lastPrinted>
  <dcterms:created xsi:type="dcterms:W3CDTF">2013-12-16T00:27:58Z</dcterms:created>
  <dcterms:modified xsi:type="dcterms:W3CDTF">2018-07-27T02:45:50Z</dcterms:modified>
</cp:coreProperties>
</file>